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Инвестиционные программы\2023 корректировка\Формы — в РЭК\"/>
    </mc:Choice>
  </mc:AlternateContent>
  <bookViews>
    <workbookView xWindow="0" yWindow="0" windowWidth="28800" windowHeight="12330" tabRatio="500"/>
  </bookViews>
  <sheets>
    <sheet name="Лист2" sheetId="4" r:id="rId1"/>
    <sheet name="Лист1" sheetId="5" r:id="rId2"/>
  </sheets>
  <definedNames>
    <definedName name="_xlnm.Print_Area" localSheetId="0">Лист2!$B$8:$H$25</definedName>
  </definedNames>
  <calcPr calcId="162913" iterateDelta="1E-4"/>
</workbook>
</file>

<file path=xl/calcChain.xml><?xml version="1.0" encoding="utf-8"?>
<calcChain xmlns="http://schemas.openxmlformats.org/spreadsheetml/2006/main">
  <c r="G34" i="5" l="1"/>
  <c r="L34" i="4"/>
  <c r="D38" i="5"/>
  <c r="D37" i="5"/>
  <c r="D34" i="5"/>
  <c r="H34" i="5"/>
  <c r="F34" i="5"/>
  <c r="G33" i="5"/>
  <c r="H33" i="5"/>
  <c r="F33" i="5"/>
  <c r="L34" i="5"/>
  <c r="K34" i="5"/>
  <c r="L33" i="5"/>
  <c r="K33" i="5"/>
  <c r="F23" i="5"/>
  <c r="G25" i="5"/>
  <c r="F30" i="5"/>
  <c r="F32" i="5"/>
  <c r="F31" i="5"/>
  <c r="H29" i="5"/>
  <c r="K28" i="5"/>
  <c r="L27" i="5"/>
  <c r="F24" i="5"/>
  <c r="F26" i="5"/>
  <c r="L22" i="5"/>
  <c r="L21" i="5"/>
</calcChain>
</file>

<file path=xl/sharedStrings.xml><?xml version="1.0" encoding="utf-8"?>
<sst xmlns="http://schemas.openxmlformats.org/spreadsheetml/2006/main" count="235" uniqueCount="104">
  <si>
    <t>№ п/п</t>
  </si>
  <si>
    <t>Наименование показателя</t>
  </si>
  <si>
    <t>1</t>
  </si>
  <si>
    <t>нд</t>
  </si>
  <si>
    <t>1.1.1</t>
  </si>
  <si>
    <t>1.1.2</t>
  </si>
  <si>
    <t>1.2.1</t>
  </si>
  <si>
    <t>2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</si>
  <si>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</si>
  <si>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Инвестиционная программа     АО "Рязанская областная электросетевая компания"</t>
  </si>
  <si>
    <t>Фактические значения показателей мощности, протяженности, кВт (км)</t>
  </si>
  <si>
    <t>Индекс сметной стоимости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</si>
  <si>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</si>
  <si>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</si>
  <si>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</si>
  <si>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строительство воздушных линий, на уровне напряжения 0,4 кВ</t>
  </si>
  <si>
    <t>строительство воздушных линий, на уровне напряжения 10 кВ</t>
  </si>
  <si>
    <t>строительство кабельных линий, на уровне напряжения 0,4 кВ</t>
  </si>
  <si>
    <t>строительство воздушных линий, на уровне напряжения 6 кВ</t>
  </si>
  <si>
    <t>строительство кабельных линий, на уровне напряжения 10 кВ</t>
  </si>
  <si>
    <t>2020 год</t>
  </si>
  <si>
    <t>Рязанская область</t>
  </si>
  <si>
    <t>до 50 мм2 включ город</t>
  </si>
  <si>
    <t>от 50 мм2-100мм2 вкл город</t>
  </si>
  <si>
    <t>до 50 мм2 включ село</t>
  </si>
  <si>
    <t>от 50 мм2-100мм2 вкл село</t>
  </si>
  <si>
    <t>Реклоузер до 15 кВт</t>
  </si>
  <si>
    <t>от 250 до 500 кВА город</t>
  </si>
  <si>
    <t>от 100 до 250 кВА город</t>
  </si>
  <si>
    <t>от 25 до 100 кВА город</t>
  </si>
  <si>
    <t>до 25 кВА село</t>
  </si>
  <si>
    <t>от 100 до 250 кВА село</t>
  </si>
  <si>
    <t>от 100 мм2-200мм2 вкл город</t>
  </si>
  <si>
    <t>от 100 мм2 до 200мм2 горизонт, наклон берение</t>
  </si>
  <si>
    <t>Реклоузер до 150 кВт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</si>
  <si>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[п.1.1.1+п.1.1.2+п.1.1.3+
п.1.1.4+п.1.1.5]: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</si>
  <si>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rFont val="Times New Roman"/>
        <family val="1"/>
        <charset val="204"/>
      </rPr>
      <t>5)</t>
    </r>
    <r>
      <rPr>
        <sz val="12"/>
        <rFont val="Times New Roman"/>
        <family val="1"/>
        <charset val="204"/>
      </rPr>
      <t xml:space="preserve"> [п.1.2.1+п.1.2.2+п.1.2.3+
п.1.2.4+п.1.2.5]</t>
    </r>
  </si>
  <si>
    <r>
      <t xml:space="preserve">1) </t>
    </r>
    <r>
      <rPr>
        <sz val="11"/>
        <rFont val="Times New Roman"/>
        <family val="1"/>
        <charset val="204"/>
      </rPr>
      <t>Определяется как (столбец (ст.)3+ст.4+ст.5)/3</t>
    </r>
  </si>
  <si>
    <r>
      <t xml:space="preserve">2) </t>
    </r>
    <r>
      <rPr>
        <sz val="1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</si>
  <si>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t xml:space="preserve">3) </t>
    </r>
    <r>
      <rPr>
        <sz val="11"/>
        <rFont val="Times New Roman"/>
        <family val="1"/>
        <charset val="204"/>
      </rPr>
      <t>Ячейки, в которых указано слово "нд", заполнению не подлежат</t>
    </r>
  </si>
  <si>
    <r>
      <t xml:space="preserve">4) </t>
    </r>
    <r>
      <rPr>
        <sz val="1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</si>
  <si>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t xml:space="preserve">5) </t>
    </r>
    <r>
      <rPr>
        <sz val="1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</si>
  <si>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t>6)</t>
    </r>
    <r>
      <rPr>
        <sz val="1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</si>
  <si>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t>7)</t>
    </r>
    <r>
      <rPr>
        <sz val="1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</si>
  <si>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t>1.3</t>
  </si>
  <si>
    <t>1.4</t>
  </si>
  <si>
    <t>2.1.1</t>
  </si>
  <si>
    <t xml:space="preserve">строительство кабельных линий, на уровне напряжения 0,4 кВ </t>
  </si>
  <si>
    <t>2.2.1</t>
  </si>
  <si>
    <t>2.2.2</t>
  </si>
  <si>
    <t>2.2.3</t>
  </si>
  <si>
    <t>2.4</t>
  </si>
  <si>
    <t>2.5</t>
  </si>
  <si>
    <t>2021 год</t>
  </si>
  <si>
    <t>от 100 мм2 до 200мм2 село</t>
  </si>
  <si>
    <t>от 200 мм2-500мм2 вкл город</t>
  </si>
  <si>
    <t>от 100 мм2-200мм2 вкл село</t>
  </si>
  <si>
    <t xml:space="preserve">строительство кабельных линий, на уровне напряжения 10 кВ </t>
  </si>
  <si>
    <t>от 100 мм2-200мм2 вкл город, ГНБ</t>
  </si>
  <si>
    <t>от 200 мм2-500мм2 вкл город, ГНБ</t>
  </si>
  <si>
    <t>Год раскрытия информации: 2023 год</t>
  </si>
  <si>
    <t>Значения стандартизированных ставок за 2022 год, тыс. рублей</t>
  </si>
  <si>
    <t xml:space="preserve"> от 25 до 100 кВА город</t>
  </si>
  <si>
    <t>от 25 до 100 кВА село</t>
  </si>
  <si>
    <t>от 400 до 1000 кВА город</t>
  </si>
  <si>
    <t>от 250 до 400 кВА село</t>
  </si>
  <si>
    <t>от 250 до 400 кВА город</t>
  </si>
  <si>
    <t>от 100 мм2 до 200мм2 город</t>
  </si>
  <si>
    <r>
      <t>Плановые значения стоимости на 2023 год , 
тыс. рублей</t>
    </r>
    <r>
      <rPr>
        <vertAlign val="superscript"/>
        <sz val="12"/>
        <rFont val="Times New Roman"/>
        <family val="1"/>
        <charset val="204"/>
      </rPr>
      <t>2)</t>
    </r>
  </si>
  <si>
    <r>
      <t xml:space="preserve">Среднее за 3 года </t>
    </r>
    <r>
      <rPr>
        <b/>
        <sz val="14"/>
        <rFont val="Times New Roman"/>
        <family val="1"/>
        <charset val="204"/>
      </rPr>
      <t>2020-2022</t>
    </r>
    <r>
      <rPr>
        <sz val="12"/>
        <rFont val="Times New Roman"/>
        <family val="1"/>
        <charset val="204"/>
      </rPr>
      <t xml:space="preserve"> значение фактических показателей мощности, протяженности, кВт (км)</t>
    </r>
    <r>
      <rPr>
        <vertAlign val="superscript"/>
        <sz val="12"/>
        <rFont val="Times New Roman"/>
        <family val="1"/>
        <charset val="204"/>
      </rPr>
      <t xml:space="preserve">1) </t>
    </r>
  </si>
  <si>
    <t>ставки 2021 года</t>
  </si>
  <si>
    <t>ставка 2021 года*1,139</t>
  </si>
  <si>
    <t>ставка 2022г. С 01.12  50%</t>
  </si>
  <si>
    <t>строительство трансформаторных подстанций (за исключением РТП)  шкафного или киоскового типа на уровне напряжения 10/0,4 кВ</t>
  </si>
  <si>
    <t>Строительство трансформаторных подстанций (за исключением РТП) столбового/мачтового типа на уровне напряжения 10/0,4 кВ</t>
  </si>
  <si>
    <t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на уровне напряжения 10/0,4 кВ</t>
  </si>
  <si>
    <t>Строительство ТП 10/0,4 кВ (ТП Кирдяпин П.А.) ул. Садовая р.п. Старожилово</t>
  </si>
  <si>
    <t xml:space="preserve">Строительство КТП 10/0,4 кВ 400 кВА ул. Вишневая р.п. Милославское </t>
  </si>
  <si>
    <t>Строительство КТП-10(6)/0,4 кВ  (ТП Волошина Г.Ю.) ул. Восточная г. Касимов</t>
  </si>
  <si>
    <t>Строительство КТП-10(6)/0,4 кВ  (ТП Колдина А.Г.) д. Рубцово Рязанского р-на</t>
  </si>
  <si>
    <t>Строительство КТП-10(6)/0,4 кВ (ТП Гришин И.В.) ул. Денисова р.п. Старожилово</t>
  </si>
  <si>
    <t>Строительство КТП-10(6)/0,4 кВ (ТП Пузаткин В.В.) ГСК "Роща" г. Скопин</t>
  </si>
  <si>
    <t>Строительство КТП-10(6)/0,4 кВ (ТП Рычкова Е.И.) ул. Станкостроителей г. Сасово</t>
  </si>
  <si>
    <t>Строительство КТП-10(6)/0,4 кВ(ТП Глава КФХ Захаров В.В.) с. Елино Захаровского р-на</t>
  </si>
  <si>
    <t>Строительство КТП-10(6)/0,4 кВ(ТП Носова Е.А.) г. Рыбное</t>
  </si>
  <si>
    <t>Строительство КТП-10/0,4кВ 250 кВА (ТП Протасов А. Л.) пер. Рабочий р.п. Александро-Невский</t>
  </si>
  <si>
    <t>Строительство МТП-10(6)/0,4 кВ (ТП Конкин В.А.) р.п. Тума Клепиковского р-на</t>
  </si>
  <si>
    <t>Строительство РП-5 (ТП ООО "Простор")ул. Крымская г. Рыбное</t>
  </si>
  <si>
    <t>Строительство СТП 10/0,4 кВ  (ТП Макаров Л.В.) д. Лопухи Рязанского р-на</t>
  </si>
  <si>
    <t>Строительство СТП-10(6)/0,4 кВ  (ТП Силкина Н.Б.) ул. Нариманова г. Касимов</t>
  </si>
  <si>
    <t>Строительство СТП-10(6)/0,4 кВ (ТП ПАО "МТС")ул. Шацкая, г. Сасово</t>
  </si>
  <si>
    <t>Строительство ТП-10(6)/0,4 кВ(ТП ООО "Межлинейная хозрасч. лаборатория") ул.Затон-остров г. Касимов</t>
  </si>
  <si>
    <t>Строительство ТП-6/0,4кВ (ТП МТС) п. Стенькино Рязанского р-на</t>
  </si>
  <si>
    <t>Строительство КТП 10/0,4 кВ 160 кВА ул. Лушкина р.п.Сапожок</t>
  </si>
  <si>
    <t>Строительство КТП-18(160 кВА) ул. Базарная р.п. Сараи</t>
  </si>
  <si>
    <t>ктп</t>
  </si>
  <si>
    <t>стп</t>
  </si>
  <si>
    <t>гор</t>
  </si>
  <si>
    <t xml:space="preserve"> 100-250</t>
  </si>
  <si>
    <t xml:space="preserve">250-400 </t>
  </si>
  <si>
    <t>село</t>
  </si>
  <si>
    <t>до 25</t>
  </si>
  <si>
    <t>Строительство КТП 10/0,4 кВ  (ТП ООО "Реконструкция") ул. Макаровой г. Ряжск</t>
  </si>
  <si>
    <t>до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</si>
</sst>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\ * #,##0.00&quot;    &quot;;\-* #,##0.00&quot;    &quot;;\ * \-#&quot;    &quot;;\ @\ "/>
    <numFmt numFmtId="165" formatCode="#,##0\ ;\-#,##0\ "/>
    <numFmt numFmtId="166" formatCode="\ * #,##0.00&quot;     &quot;;\-* #,##0.00&quot;     &quot;;\ * \-#&quot;     &quot;;\ @\ "/>
    <numFmt numFmtId="167" formatCode="0.000"/>
    <numFmt numFmtId="168" formatCode="#,##0.000"/>
    <numFmt numFmtId="169" formatCode="#,##0.0000"/>
  </numFmts>
  <fonts count="48" x14ac:knownFonts="1">
    <font>
      <sz val="12"/>
      <name val="Times New Roman"/>
      <charset val="204"/>
    </font>
    <font>
      <sz val="10"/>
      <name val="Arial"/>
      <family val="2"/>
      <charset val="204"/>
    </font>
    <font>
      <b/>
      <sz val="24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i/>
      <sz val="10"/>
      <color indexed="23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sz val="10"/>
      <color indexed="58"/>
      <name val="Times New Roman"/>
      <family val="1"/>
      <charset val="204"/>
    </font>
    <font>
      <sz val="10"/>
      <color indexed="19"/>
      <name val="Times New Roman"/>
      <family val="1"/>
      <charset val="204"/>
    </font>
    <font>
      <sz val="10"/>
      <color indexed="16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name val="Arial"/>
      <family val="2"/>
    </font>
    <font>
      <sz val="9"/>
      <name val="Arial"/>
      <family val="2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24"/>
        <bgColor indexed="47"/>
      </patternFill>
    </fill>
    <fill>
      <patternFill patternType="solid">
        <fgColor indexed="16"/>
        <bgColor indexed="10"/>
      </patternFill>
    </fill>
    <fill>
      <patternFill patternType="solid">
        <fgColor indexed="8"/>
        <bgColor indexed="18"/>
      </patternFill>
    </fill>
    <fill>
      <patternFill patternType="solid">
        <fgColor indexed="23"/>
        <bgColor indexed="55"/>
      </patternFill>
    </fill>
    <fill>
      <patternFill patternType="solid">
        <fgColor indexed="41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6"/>
        <bgColor indexed="45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4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</borders>
  <cellStyleXfs count="248">
    <xf numFmtId="0" fontId="0" fillId="0" borderId="0"/>
    <xf numFmtId="0" fontId="2" fillId="0" borderId="0" applyNumberFormat="0" applyFill="0" applyBorder="0" applyProtection="0"/>
    <xf numFmtId="0" fontId="3" fillId="0" borderId="0" applyNumberFormat="0" applyFill="0" applyBorder="0" applyProtection="0"/>
    <xf numFmtId="0" fontId="4" fillId="0" borderId="0" applyNumberFormat="0" applyFill="0" applyBorder="0" applyProtection="0"/>
    <xf numFmtId="0" fontId="36" fillId="0" borderId="0" applyNumberFormat="0" applyFill="0" applyBorder="0" applyProtection="0"/>
    <xf numFmtId="0" fontId="5" fillId="2" borderId="1" applyNumberFormat="0" applyProtection="0"/>
    <xf numFmtId="0" fontId="6" fillId="0" borderId="0" applyNumberFormat="0" applyFill="0" applyBorder="0" applyProtection="0"/>
    <xf numFmtId="0" fontId="7" fillId="0" borderId="0" applyNumberFormat="0" applyFill="0" applyBorder="0" applyProtection="0"/>
    <xf numFmtId="0" fontId="36" fillId="0" borderId="0" applyNumberFormat="0" applyFill="0" applyBorder="0" applyProtection="0"/>
    <xf numFmtId="0" fontId="8" fillId="3" borderId="0" applyNumberFormat="0" applyBorder="0" applyProtection="0"/>
    <xf numFmtId="0" fontId="9" fillId="2" borderId="0" applyNumberFormat="0" applyBorder="0" applyProtection="0"/>
    <xf numFmtId="0" fontId="10" fillId="4" borderId="0" applyNumberFormat="0" applyBorder="0" applyProtection="0"/>
    <xf numFmtId="0" fontId="10" fillId="0" borderId="0" applyNumberFormat="0" applyFill="0" applyBorder="0" applyProtection="0"/>
    <xf numFmtId="0" fontId="11" fillId="5" borderId="0" applyNumberFormat="0" applyBorder="0" applyProtection="0"/>
    <xf numFmtId="0" fontId="12" fillId="0" borderId="0" applyNumberFormat="0" applyFill="0" applyBorder="0" applyProtection="0"/>
    <xf numFmtId="0" fontId="13" fillId="6" borderId="0" applyNumberFormat="0" applyBorder="0" applyProtection="0"/>
    <xf numFmtId="0" fontId="13" fillId="7" borderId="0" applyNumberFormat="0" applyBorder="0" applyProtection="0"/>
    <xf numFmtId="0" fontId="12" fillId="8" borderId="0" applyNumberFormat="0" applyBorder="0" applyProtection="0"/>
    <xf numFmtId="0" fontId="14" fillId="9" borderId="0" applyNumberFormat="0" applyBorder="0" applyProtection="0"/>
    <xf numFmtId="0" fontId="14" fillId="10" borderId="0" applyNumberFormat="0" applyBorder="0" applyProtection="0"/>
    <xf numFmtId="0" fontId="14" fillId="3" borderId="0" applyNumberFormat="0" applyBorder="0" applyProtection="0"/>
    <xf numFmtId="0" fontId="14" fillId="11" borderId="0" applyNumberFormat="0" applyBorder="0" applyProtection="0"/>
    <xf numFmtId="0" fontId="14" fillId="12" borderId="0" applyNumberFormat="0" applyBorder="0" applyProtection="0"/>
    <xf numFmtId="0" fontId="14" fillId="13" borderId="0" applyNumberFormat="0" applyBorder="0" applyProtection="0"/>
    <xf numFmtId="0" fontId="14" fillId="14" borderId="0" applyNumberFormat="0" applyBorder="0" applyProtection="0"/>
    <xf numFmtId="0" fontId="14" fillId="15" borderId="0" applyNumberFormat="0" applyBorder="0" applyProtection="0"/>
    <xf numFmtId="0" fontId="14" fillId="16" borderId="0" applyNumberFormat="0" applyBorder="0" applyProtection="0"/>
    <xf numFmtId="0" fontId="14" fillId="11" borderId="0" applyNumberFormat="0" applyBorder="0" applyProtection="0"/>
    <xf numFmtId="0" fontId="14" fillId="14" borderId="0" applyNumberFormat="0" applyBorder="0" applyProtection="0"/>
    <xf numFmtId="0" fontId="14" fillId="17" borderId="0" applyNumberFormat="0" applyBorder="0" applyProtection="0"/>
    <xf numFmtId="0" fontId="15" fillId="18" borderId="0" applyNumberFormat="0" applyBorder="0" applyProtection="0"/>
    <xf numFmtId="0" fontId="15" fillId="15" borderId="0" applyNumberFormat="0" applyBorder="0" applyProtection="0"/>
    <xf numFmtId="0" fontId="15" fillId="16" borderId="0" applyNumberFormat="0" applyBorder="0" applyProtection="0"/>
    <xf numFmtId="0" fontId="15" fillId="19" borderId="0" applyNumberFormat="0" applyBorder="0" applyProtection="0"/>
    <xf numFmtId="0" fontId="15" fillId="20" borderId="0" applyNumberFormat="0" applyBorder="0" applyProtection="0"/>
    <xf numFmtId="0" fontId="15" fillId="21" borderId="0" applyNumberFormat="0" applyBorder="0" applyProtection="0"/>
    <xf numFmtId="0" fontId="16" fillId="0" borderId="0"/>
    <xf numFmtId="0" fontId="15" fillId="22" borderId="0" applyNumberFormat="0" applyBorder="0" applyProtection="0"/>
    <xf numFmtId="0" fontId="15" fillId="23" borderId="0" applyNumberFormat="0" applyBorder="0" applyProtection="0"/>
    <xf numFmtId="0" fontId="15" fillId="24" borderId="0" applyNumberFormat="0" applyBorder="0" applyProtection="0"/>
    <xf numFmtId="0" fontId="15" fillId="19" borderId="0" applyNumberFormat="0" applyBorder="0" applyProtection="0"/>
    <xf numFmtId="0" fontId="15" fillId="20" borderId="0" applyNumberFormat="0" applyBorder="0" applyProtection="0"/>
    <xf numFmtId="0" fontId="15" fillId="25" borderId="0" applyNumberFormat="0" applyBorder="0" applyProtection="0"/>
    <xf numFmtId="0" fontId="17" fillId="13" borderId="1" applyNumberFormat="0" applyProtection="0"/>
    <xf numFmtId="0" fontId="18" fillId="26" borderId="2" applyNumberFormat="0" applyProtection="0"/>
    <xf numFmtId="0" fontId="19" fillId="26" borderId="1" applyNumberFormat="0" applyProtection="0"/>
    <xf numFmtId="0" fontId="20" fillId="0" borderId="3" applyNumberFormat="0" applyFill="0" applyProtection="0"/>
    <xf numFmtId="0" fontId="21" fillId="0" borderId="4" applyNumberFormat="0" applyFill="0" applyProtection="0"/>
    <xf numFmtId="0" fontId="22" fillId="0" borderId="5" applyNumberFormat="0" applyFill="0" applyProtection="0"/>
    <xf numFmtId="0" fontId="22" fillId="0" borderId="0" applyNumberFormat="0" applyFill="0" applyBorder="0" applyProtection="0"/>
    <xf numFmtId="0" fontId="23" fillId="0" borderId="6" applyNumberFormat="0" applyFill="0" applyProtection="0"/>
    <xf numFmtId="0" fontId="24" fillId="27" borderId="7" applyNumberFormat="0" applyProtection="0"/>
    <xf numFmtId="0" fontId="25" fillId="0" borderId="0" applyNumberFormat="0" applyFill="0" applyBorder="0" applyProtection="0"/>
    <xf numFmtId="0" fontId="26" fillId="28" borderId="0" applyNumberFormat="0" applyBorder="0" applyProtection="0"/>
    <xf numFmtId="0" fontId="16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16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0" fillId="10" borderId="0" applyNumberFormat="0" applyBorder="0" applyProtection="0"/>
    <xf numFmtId="0" fontId="31" fillId="0" borderId="0" applyNumberFormat="0" applyFill="0" applyBorder="0" applyProtection="0"/>
    <xf numFmtId="0" fontId="36" fillId="2" borderId="8" applyNumberFormat="0" applyProtection="0"/>
    <xf numFmtId="9" fontId="36" fillId="0" borderId="0" applyFill="0" applyBorder="0" applyProtection="0"/>
    <xf numFmtId="9" fontId="36" fillId="0" borderId="0" applyFill="0" applyBorder="0" applyProtection="0"/>
    <xf numFmtId="0" fontId="32" fillId="0" borderId="9" applyNumberFormat="0" applyFill="0" applyProtection="0"/>
    <xf numFmtId="0" fontId="1" fillId="0" borderId="0"/>
    <xf numFmtId="0" fontId="33" fillId="0" borderId="0" applyNumberFormat="0" applyFill="0" applyBorder="0" applyProtection="0"/>
    <xf numFmtId="164" fontId="36" fillId="0" borderId="0" applyFill="0" applyBorder="0" applyProtection="0"/>
    <xf numFmtId="164" fontId="36" fillId="0" borderId="0" applyFill="0" applyBorder="0" applyProtection="0"/>
    <xf numFmtId="164" fontId="36" fillId="0" borderId="0" applyFill="0" applyBorder="0" applyProtection="0"/>
    <xf numFmtId="164" fontId="36" fillId="0" borderId="0" applyFill="0" applyBorder="0" applyProtection="0"/>
    <xf numFmtId="165" fontId="36" fillId="0" borderId="0" applyFill="0" applyBorder="0" applyProtection="0"/>
    <xf numFmtId="164" fontId="36" fillId="0" borderId="0" applyFill="0" applyBorder="0" applyProtection="0"/>
    <xf numFmtId="164" fontId="36" fillId="0" borderId="0" applyFill="0" applyBorder="0" applyProtection="0"/>
    <xf numFmtId="164" fontId="36" fillId="0" borderId="0" applyFill="0" applyBorder="0" applyProtection="0"/>
    <xf numFmtId="164" fontId="36" fillId="0" borderId="0" applyFill="0" applyBorder="0" applyProtection="0"/>
    <xf numFmtId="164" fontId="36" fillId="0" borderId="0" applyFill="0" applyBorder="0" applyProtection="0"/>
    <xf numFmtId="164" fontId="36" fillId="0" borderId="0" applyFill="0" applyBorder="0" applyProtection="0"/>
    <xf numFmtId="164" fontId="36" fillId="0" borderId="0" applyFill="0" applyBorder="0" applyProtection="0"/>
    <xf numFmtId="164" fontId="36" fillId="0" borderId="0" applyFill="0" applyBorder="0" applyProtection="0"/>
    <xf numFmtId="164" fontId="36" fillId="0" borderId="0" applyFill="0" applyBorder="0" applyProtection="0"/>
    <xf numFmtId="164" fontId="36" fillId="0" borderId="0" applyFill="0" applyBorder="0" applyProtection="0"/>
    <xf numFmtId="164" fontId="36" fillId="0" borderId="0" applyFill="0" applyBorder="0" applyProtection="0"/>
    <xf numFmtId="164" fontId="36" fillId="0" borderId="0" applyFill="0" applyBorder="0" applyProtection="0"/>
    <xf numFmtId="164" fontId="36" fillId="0" borderId="0" applyFill="0" applyBorder="0" applyProtection="0"/>
    <xf numFmtId="164" fontId="36" fillId="0" borderId="0" applyFill="0" applyBorder="0" applyProtection="0"/>
    <xf numFmtId="164" fontId="36" fillId="0" borderId="0" applyFill="0" applyBorder="0" applyProtection="0"/>
    <xf numFmtId="166" fontId="36" fillId="0" borderId="0" applyFill="0" applyBorder="0" applyProtection="0"/>
    <xf numFmtId="166" fontId="36" fillId="0" borderId="0" applyFill="0" applyBorder="0" applyProtection="0"/>
    <xf numFmtId="166" fontId="36" fillId="0" borderId="0" applyFill="0" applyBorder="0" applyProtection="0"/>
    <xf numFmtId="166" fontId="36" fillId="0" borderId="0" applyFill="0" applyBorder="0" applyProtection="0"/>
    <xf numFmtId="166" fontId="36" fillId="0" borderId="0" applyFill="0" applyBorder="0" applyProtection="0"/>
    <xf numFmtId="166" fontId="36" fillId="0" borderId="0" applyFill="0" applyBorder="0" applyProtection="0"/>
    <xf numFmtId="166" fontId="36" fillId="0" borderId="0" applyFill="0" applyBorder="0" applyProtection="0"/>
    <xf numFmtId="166" fontId="36" fillId="0" borderId="0" applyFill="0" applyBorder="0" applyProtection="0"/>
    <xf numFmtId="166" fontId="36" fillId="0" borderId="0" applyFill="0" applyBorder="0" applyProtection="0"/>
    <xf numFmtId="166" fontId="36" fillId="0" borderId="0" applyFill="0" applyBorder="0" applyProtection="0"/>
    <xf numFmtId="166" fontId="36" fillId="0" borderId="0" applyFill="0" applyBorder="0" applyProtection="0"/>
    <xf numFmtId="166" fontId="36" fillId="0" borderId="0" applyFill="0" applyBorder="0" applyProtection="0"/>
    <xf numFmtId="166" fontId="36" fillId="0" borderId="0" applyFill="0" applyBorder="0" applyProtection="0"/>
    <xf numFmtId="166" fontId="36" fillId="0" borderId="0" applyFill="0" applyBorder="0" applyProtection="0"/>
    <xf numFmtId="166" fontId="36" fillId="0" borderId="0" applyFill="0" applyBorder="0" applyProtection="0"/>
    <xf numFmtId="166" fontId="36" fillId="0" borderId="0" applyFill="0" applyBorder="0" applyProtection="0"/>
    <xf numFmtId="166" fontId="36" fillId="0" borderId="0" applyFill="0" applyBorder="0" applyProtection="0"/>
    <xf numFmtId="166" fontId="36" fillId="0" borderId="0" applyFill="0" applyBorder="0" applyProtection="0"/>
    <xf numFmtId="166" fontId="36" fillId="0" borderId="0" applyFill="0" applyBorder="0" applyProtection="0"/>
    <xf numFmtId="0" fontId="34" fillId="3" borderId="0" applyNumberFormat="0" applyBorder="0" applyProtection="0"/>
    <xf numFmtId="0" fontId="44" fillId="0" borderId="0"/>
  </cellStyleXfs>
  <cellXfs count="64">
    <xf numFmtId="0" fontId="0" fillId="0" borderId="0" xfId="0"/>
    <xf numFmtId="0" fontId="37" fillId="0" borderId="0" xfId="57" applyFont="1" applyFill="1" applyAlignment="1">
      <alignment horizontal="center" wrapText="1"/>
    </xf>
    <xf numFmtId="167" fontId="37" fillId="0" borderId="0" xfId="57" applyNumberFormat="1" applyFont="1" applyFill="1" applyAlignment="1">
      <alignment horizontal="center" wrapText="1"/>
    </xf>
    <xf numFmtId="0" fontId="37" fillId="30" borderId="0" xfId="57" applyFont="1" applyFill="1" applyAlignment="1">
      <alignment horizontal="center" wrapText="1"/>
    </xf>
    <xf numFmtId="0" fontId="38" fillId="0" borderId="0" xfId="57" applyFont="1" applyFill="1" applyBorder="1" applyAlignment="1"/>
    <xf numFmtId="167" fontId="38" fillId="0" borderId="0" xfId="57" applyNumberFormat="1" applyFont="1" applyFill="1" applyBorder="1" applyAlignment="1"/>
    <xf numFmtId="0" fontId="38" fillId="30" borderId="0" xfId="57" applyFont="1" applyFill="1" applyBorder="1" applyAlignment="1"/>
    <xf numFmtId="0" fontId="28" fillId="0" borderId="11" xfId="0" applyFont="1" applyFill="1" applyBorder="1" applyAlignment="1">
      <alignment horizontal="center" vertical="center" wrapText="1"/>
    </xf>
    <xf numFmtId="0" fontId="38" fillId="0" borderId="0" xfId="57" applyFont="1" applyFill="1" applyAlignment="1">
      <alignment vertical="center"/>
    </xf>
    <xf numFmtId="49" fontId="28" fillId="0" borderId="11" xfId="0" applyNumberFormat="1" applyFont="1" applyFill="1" applyBorder="1" applyAlignment="1">
      <alignment horizontal="center" vertical="center" wrapText="1"/>
    </xf>
    <xf numFmtId="4" fontId="28" fillId="0" borderId="11" xfId="0" applyNumberFormat="1" applyFont="1" applyFill="1" applyBorder="1" applyAlignment="1">
      <alignment horizontal="center" vertical="center" wrapText="1"/>
    </xf>
    <xf numFmtId="4" fontId="28" fillId="30" borderId="11" xfId="0" applyNumberFormat="1" applyFont="1" applyFill="1" applyBorder="1" applyAlignment="1">
      <alignment horizontal="center" vertical="center" wrapText="1"/>
    </xf>
    <xf numFmtId="49" fontId="28" fillId="31" borderId="11" xfId="0" applyNumberFormat="1" applyFont="1" applyFill="1" applyBorder="1" applyAlignment="1">
      <alignment horizontal="center" vertical="center" wrapText="1"/>
    </xf>
    <xf numFmtId="0" fontId="28" fillId="31" borderId="11" xfId="0" applyFont="1" applyFill="1" applyBorder="1" applyAlignment="1">
      <alignment horizontal="center" vertical="center" wrapText="1"/>
    </xf>
    <xf numFmtId="4" fontId="28" fillId="31" borderId="11" xfId="0" applyNumberFormat="1" applyFont="1" applyFill="1" applyBorder="1" applyAlignment="1">
      <alignment horizontal="center" vertical="center" wrapText="1"/>
    </xf>
    <xf numFmtId="49" fontId="28" fillId="29" borderId="11" xfId="0" applyNumberFormat="1" applyFont="1" applyFill="1" applyBorder="1" applyAlignment="1">
      <alignment horizontal="center" vertical="center" wrapText="1"/>
    </xf>
    <xf numFmtId="0" fontId="35" fillId="29" borderId="11" xfId="0" applyFont="1" applyFill="1" applyBorder="1" applyAlignment="1">
      <alignment horizontal="center" vertical="center" wrapText="1"/>
    </xf>
    <xf numFmtId="4" fontId="35" fillId="29" borderId="11" xfId="0" applyNumberFormat="1" applyFont="1" applyFill="1" applyBorder="1" applyAlignment="1">
      <alignment horizontal="center" vertical="center" wrapText="1"/>
    </xf>
    <xf numFmtId="168" fontId="28" fillId="0" borderId="11" xfId="0" applyNumberFormat="1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4" fontId="38" fillId="0" borderId="11" xfId="57" applyNumberFormat="1" applyFont="1" applyFill="1" applyBorder="1" applyAlignment="1">
      <alignment horizontal="center" vertical="center"/>
    </xf>
    <xf numFmtId="0" fontId="38" fillId="0" borderId="11" xfId="57" applyFont="1" applyFill="1" applyBorder="1" applyAlignment="1">
      <alignment horizontal="center" vertical="center"/>
    </xf>
    <xf numFmtId="167" fontId="38" fillId="0" borderId="11" xfId="57" applyNumberFormat="1" applyFont="1" applyFill="1" applyBorder="1" applyAlignment="1">
      <alignment horizontal="center" vertical="center"/>
    </xf>
    <xf numFmtId="0" fontId="38" fillId="30" borderId="11" xfId="57" applyFont="1" applyFill="1" applyBorder="1" applyAlignment="1">
      <alignment horizontal="center" vertical="center"/>
    </xf>
    <xf numFmtId="49" fontId="38" fillId="0" borderId="0" xfId="57" applyNumberFormat="1" applyFont="1" applyFill="1"/>
    <xf numFmtId="167" fontId="38" fillId="0" borderId="0" xfId="57" applyNumberFormat="1" applyFont="1" applyFill="1" applyAlignment="1">
      <alignment vertical="center"/>
    </xf>
    <xf numFmtId="0" fontId="38" fillId="30" borderId="0" xfId="57" applyFont="1" applyFill="1" applyAlignment="1">
      <alignment vertical="center"/>
    </xf>
    <xf numFmtId="0" fontId="41" fillId="0" borderId="0" xfId="57" applyFont="1" applyFill="1" applyAlignment="1">
      <alignment vertical="center"/>
    </xf>
    <xf numFmtId="0" fontId="38" fillId="0" borderId="0" xfId="57" applyFont="1" applyFill="1"/>
    <xf numFmtId="4" fontId="42" fillId="29" borderId="11" xfId="57" applyNumberFormat="1" applyFont="1" applyFill="1" applyBorder="1" applyAlignment="1">
      <alignment horizontal="center" vertical="center"/>
    </xf>
    <xf numFmtId="168" fontId="35" fillId="29" borderId="11" xfId="0" applyNumberFormat="1" applyFont="1" applyFill="1" applyBorder="1" applyAlignment="1">
      <alignment horizontal="center" vertical="center" wrapText="1"/>
    </xf>
    <xf numFmtId="0" fontId="28" fillId="0" borderId="0" xfId="0" applyFont="1" applyFill="1"/>
    <xf numFmtId="2" fontId="28" fillId="32" borderId="11" xfId="0" applyNumberFormat="1" applyFont="1" applyFill="1" applyBorder="1" applyAlignment="1">
      <alignment horizontal="center" vertical="center"/>
    </xf>
    <xf numFmtId="0" fontId="28" fillId="0" borderId="0" xfId="0" applyFont="1"/>
    <xf numFmtId="0" fontId="0" fillId="0" borderId="0" xfId="0" applyFill="1"/>
    <xf numFmtId="49" fontId="43" fillId="0" borderId="11" xfId="0" applyNumberFormat="1" applyFont="1" applyFill="1" applyBorder="1" applyAlignment="1">
      <alignment horizontal="center" vertical="center" wrapText="1"/>
    </xf>
    <xf numFmtId="4" fontId="28" fillId="0" borderId="11" xfId="57" applyNumberFormat="1" applyFont="1" applyFill="1" applyBorder="1" applyAlignment="1">
      <alignment horizontal="center" vertical="center"/>
    </xf>
    <xf numFmtId="0" fontId="28" fillId="0" borderId="12" xfId="0" applyFont="1" applyFill="1" applyBorder="1" applyAlignment="1">
      <alignment horizontal="center" vertical="center" wrapText="1"/>
    </xf>
    <xf numFmtId="4" fontId="43" fillId="0" borderId="11" xfId="0" applyNumberFormat="1" applyFont="1" applyFill="1" applyBorder="1" applyAlignment="1">
      <alignment horizontal="center" vertical="center" wrapText="1"/>
    </xf>
    <xf numFmtId="4" fontId="35" fillId="0" borderId="11" xfId="0" applyNumberFormat="1" applyFont="1" applyFill="1" applyBorder="1" applyAlignment="1">
      <alignment horizontal="center" vertical="center" wrapText="1"/>
    </xf>
    <xf numFmtId="169" fontId="35" fillId="0" borderId="11" xfId="0" applyNumberFormat="1" applyFont="1" applyFill="1" applyBorder="1" applyAlignment="1">
      <alignment horizontal="center" vertical="center" wrapText="1"/>
    </xf>
    <xf numFmtId="49" fontId="35" fillId="0" borderId="11" xfId="0" applyNumberFormat="1" applyFont="1" applyFill="1" applyBorder="1" applyAlignment="1">
      <alignment horizontal="center" vertical="center" wrapText="1"/>
    </xf>
    <xf numFmtId="0" fontId="35" fillId="0" borderId="0" xfId="0" applyFont="1" applyFill="1"/>
    <xf numFmtId="0" fontId="45" fillId="0" borderId="16" xfId="247" applyNumberFormat="1" applyFont="1" applyBorder="1" applyAlignment="1">
      <alignment vertical="top" wrapText="1"/>
    </xf>
    <xf numFmtId="0" fontId="46" fillId="0" borderId="0" xfId="0" applyFont="1"/>
    <xf numFmtId="0" fontId="0" fillId="33" borderId="0" xfId="0" applyFill="1"/>
    <xf numFmtId="0" fontId="28" fillId="0" borderId="10" xfId="0" applyFont="1" applyFill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 vertical="center" wrapText="1"/>
    </xf>
    <xf numFmtId="0" fontId="41" fillId="0" borderId="0" xfId="57" applyFont="1" applyFill="1" applyBorder="1" applyAlignment="1">
      <alignment horizontal="left" vertical="center" wrapText="1"/>
    </xf>
    <xf numFmtId="0" fontId="37" fillId="0" borderId="0" xfId="57" applyFont="1" applyFill="1" applyBorder="1" applyAlignment="1">
      <alignment horizontal="center" vertical="center" wrapText="1"/>
    </xf>
    <xf numFmtId="0" fontId="28" fillId="0" borderId="0" xfId="164" applyFont="1" applyFill="1" applyBorder="1" applyAlignment="1">
      <alignment horizontal="center" vertical="center"/>
    </xf>
    <xf numFmtId="0" fontId="38" fillId="0" borderId="0" xfId="164" applyFont="1" applyFill="1" applyBorder="1" applyAlignment="1">
      <alignment horizontal="center" vertical="top"/>
    </xf>
    <xf numFmtId="0" fontId="38" fillId="0" borderId="0" xfId="57" applyFont="1" applyFill="1" applyBorder="1" applyAlignment="1">
      <alignment horizontal="center"/>
    </xf>
    <xf numFmtId="0" fontId="28" fillId="0" borderId="0" xfId="0" applyFont="1" applyFill="1" applyBorder="1" applyAlignment="1">
      <alignment horizontal="center"/>
    </xf>
    <xf numFmtId="49" fontId="28" fillId="0" borderId="10" xfId="0" applyNumberFormat="1" applyFont="1" applyFill="1" applyBorder="1" applyAlignment="1">
      <alignment horizontal="center" vertical="center" wrapText="1"/>
    </xf>
    <xf numFmtId="49" fontId="28" fillId="0" borderId="12" xfId="0" applyNumberFormat="1" applyFont="1" applyFill="1" applyBorder="1" applyAlignment="1">
      <alignment horizontal="center" vertical="center" wrapText="1"/>
    </xf>
    <xf numFmtId="167" fontId="28" fillId="0" borderId="10" xfId="0" applyNumberFormat="1" applyFont="1" applyFill="1" applyBorder="1" applyAlignment="1">
      <alignment horizontal="center" vertical="center" wrapText="1"/>
    </xf>
    <xf numFmtId="167" fontId="28" fillId="0" borderId="12" xfId="0" applyNumberFormat="1" applyFont="1" applyFill="1" applyBorder="1" applyAlignment="1">
      <alignment horizontal="center" vertical="center" wrapText="1"/>
    </xf>
    <xf numFmtId="0" fontId="28" fillId="30" borderId="10" xfId="0" applyFont="1" applyFill="1" applyBorder="1" applyAlignment="1">
      <alignment horizontal="center" vertical="center" wrapText="1"/>
    </xf>
    <xf numFmtId="0" fontId="28" fillId="30" borderId="12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4" fontId="47" fillId="30" borderId="11" xfId="0" applyNumberFormat="1" applyFont="1" applyFill="1" applyBorder="1" applyAlignment="1">
      <alignment horizontal="center" vertical="center" wrapText="1"/>
    </xf>
  </cellXfs>
  <cellStyles count="248">
    <cellStyle name="20% - Акцент1 2" xfId="18"/>
    <cellStyle name="20% - Акцент2 2" xfId="19"/>
    <cellStyle name="20% - Акцент3 2" xfId="20"/>
    <cellStyle name="20% - Акцент4 2" xfId="21"/>
    <cellStyle name="20% - Акцент5 2" xfId="22"/>
    <cellStyle name="20% - Акцент6 2" xfId="23"/>
    <cellStyle name="40% - Акцент1 2" xfId="24"/>
    <cellStyle name="40% - Акцент2 2" xfId="25"/>
    <cellStyle name="40% - Акцент3 2" xfId="26"/>
    <cellStyle name="40% - Акцент4 2" xfId="27"/>
    <cellStyle name="40% - Акцент5 2" xfId="28"/>
    <cellStyle name="40% - Акцент6 2" xfId="29"/>
    <cellStyle name="60% - Акцент1 2" xfId="30"/>
    <cellStyle name="60% - Акцент2 2" xfId="31"/>
    <cellStyle name="60% - Акцент3 2" xfId="32"/>
    <cellStyle name="60% - Акцент4 2" xfId="33"/>
    <cellStyle name="60% - Акцент5 2" xfId="34"/>
    <cellStyle name="60% - Акцент6 2" xfId="35"/>
    <cellStyle name="Accent" xfId="14"/>
    <cellStyle name="Accent 1" xfId="15"/>
    <cellStyle name="Accent 2" xfId="16"/>
    <cellStyle name="Accent 3" xfId="17"/>
    <cellStyle name="Bad" xfId="11"/>
    <cellStyle name="Error" xfId="13"/>
    <cellStyle name="Footnote" xfId="6"/>
    <cellStyle name="Good" xfId="9"/>
    <cellStyle name="Heading" xfId="1"/>
    <cellStyle name="Heading 1" xfId="2"/>
    <cellStyle name="Heading 2" xfId="3"/>
    <cellStyle name="Hyperlink" xfId="7"/>
    <cellStyle name="Neutral" xfId="10"/>
    <cellStyle name="Normal 2" xfId="36"/>
    <cellStyle name="Note" xfId="5"/>
    <cellStyle name="Status" xfId="8"/>
    <cellStyle name="Text" xfId="4"/>
    <cellStyle name="Warning" xfId="12"/>
    <cellStyle name="Акцент1 2" xfId="37"/>
    <cellStyle name="Акцент2 2" xfId="38"/>
    <cellStyle name="Акцент3 2" xfId="39"/>
    <cellStyle name="Акцент4 2" xfId="40"/>
    <cellStyle name="Акцент5 2" xfId="41"/>
    <cellStyle name="Акцент6 2" xfId="42"/>
    <cellStyle name="Ввод  2" xfId="43"/>
    <cellStyle name="Вывод 2" xfId="44"/>
    <cellStyle name="Вычисление 2" xfId="45"/>
    <cellStyle name="Заголовок 1 2" xfId="46"/>
    <cellStyle name="Заголовок 2 2" xfId="47"/>
    <cellStyle name="Заголовок 3 2" xfId="48"/>
    <cellStyle name="Заголовок 4 2" xfId="49"/>
    <cellStyle name="Итог 2" xfId="50"/>
    <cellStyle name="Контрольная ячейка 2" xfId="51"/>
    <cellStyle name="Название 2" xfId="52"/>
    <cellStyle name="Нейтральный 2" xfId="53"/>
    <cellStyle name="Обычный" xfId="0" builtinId="0"/>
    <cellStyle name="Обычный 12 2" xfId="54"/>
    <cellStyle name="Обычный 2" xfId="55"/>
    <cellStyle name="Обычный 2 26 2" xfId="56"/>
    <cellStyle name="Обычный 3" xfId="57"/>
    <cellStyle name="Обычный 3 2" xfId="58"/>
    <cellStyle name="Обычный 3 2 2 2" xfId="59"/>
    <cellStyle name="Обычный 3 21" xfId="60"/>
    <cellStyle name="Обычный 4" xfId="61"/>
    <cellStyle name="Обычный 4 2" xfId="62"/>
    <cellStyle name="Обычный 5" xfId="63"/>
    <cellStyle name="Обычный 6" xfId="64"/>
    <cellStyle name="Обычный 6 2" xfId="65"/>
    <cellStyle name="Обычный 6 2 2" xfId="66"/>
    <cellStyle name="Обычный 6 2 2 2" xfId="67"/>
    <cellStyle name="Обычный 6 2 2 2 2" xfId="68"/>
    <cellStyle name="Обычный 6 2 2 2 2 2" xfId="69"/>
    <cellStyle name="Обычный 6 2 2 2 2 2 2" xfId="70"/>
    <cellStyle name="Обычный 6 2 2 2 2 2 3" xfId="71"/>
    <cellStyle name="Обычный 6 2 2 2 2 3" xfId="72"/>
    <cellStyle name="Обычный 6 2 2 2 2 4" xfId="73"/>
    <cellStyle name="Обычный 6 2 2 2 3" xfId="74"/>
    <cellStyle name="Обычный 6 2 2 2 3 2" xfId="75"/>
    <cellStyle name="Обычный 6 2 2 2 3 3" xfId="76"/>
    <cellStyle name="Обычный 6 2 2 2 4" xfId="77"/>
    <cellStyle name="Обычный 6 2 2 2 5" xfId="78"/>
    <cellStyle name="Обычный 6 2 2 3" xfId="79"/>
    <cellStyle name="Обычный 6 2 2 3 2" xfId="80"/>
    <cellStyle name="Обычный 6 2 2 3 2 2" xfId="81"/>
    <cellStyle name="Обычный 6 2 2 3 2 3" xfId="82"/>
    <cellStyle name="Обычный 6 2 2 3 3" xfId="83"/>
    <cellStyle name="Обычный 6 2 2 3 4" xfId="84"/>
    <cellStyle name="Обычный 6 2 2 4" xfId="85"/>
    <cellStyle name="Обычный 6 2 2 4 2" xfId="86"/>
    <cellStyle name="Обычный 6 2 2 4 2 2" xfId="87"/>
    <cellStyle name="Обычный 6 2 2 4 2 3" xfId="88"/>
    <cellStyle name="Обычный 6 2 2 4 3" xfId="89"/>
    <cellStyle name="Обычный 6 2 2 4 4" xfId="90"/>
    <cellStyle name="Обычный 6 2 2 5" xfId="91"/>
    <cellStyle name="Обычный 6 2 2 5 2" xfId="92"/>
    <cellStyle name="Обычный 6 2 2 5 3" xfId="93"/>
    <cellStyle name="Обычный 6 2 2 6" xfId="94"/>
    <cellStyle name="Обычный 6 2 2 7" xfId="95"/>
    <cellStyle name="Обычный 6 2 2 8" xfId="96"/>
    <cellStyle name="Обычный 6 2 3" xfId="97"/>
    <cellStyle name="Обычный 6 2 3 2" xfId="98"/>
    <cellStyle name="Обычный 6 2 3 2 2" xfId="99"/>
    <cellStyle name="Обычный 6 2 3 2 2 2" xfId="100"/>
    <cellStyle name="Обычный 6 2 3 2 2 2 2" xfId="101"/>
    <cellStyle name="Обычный 6 2 3 2 2 2 3" xfId="102"/>
    <cellStyle name="Обычный 6 2 3 2 2 3" xfId="103"/>
    <cellStyle name="Обычный 6 2 3 2 2 4" xfId="104"/>
    <cellStyle name="Обычный 6 2 3 2 3" xfId="105"/>
    <cellStyle name="Обычный 6 2 3 2 3 2" xfId="106"/>
    <cellStyle name="Обычный 6 2 3 2 3 3" xfId="107"/>
    <cellStyle name="Обычный 6 2 3 2 4" xfId="108"/>
    <cellStyle name="Обычный 6 2 3 2 5" xfId="109"/>
    <cellStyle name="Обычный 6 2 3 3" xfId="110"/>
    <cellStyle name="Обычный 6 2 3 3 2" xfId="111"/>
    <cellStyle name="Обычный 6 2 3 3 2 2" xfId="112"/>
    <cellStyle name="Обычный 6 2 3 3 2 3" xfId="113"/>
    <cellStyle name="Обычный 6 2 3 3 3" xfId="114"/>
    <cellStyle name="Обычный 6 2 3 3 4" xfId="115"/>
    <cellStyle name="Обычный 6 2 3 4" xfId="116"/>
    <cellStyle name="Обычный 6 2 3 4 2" xfId="117"/>
    <cellStyle name="Обычный 6 2 3 4 2 2" xfId="118"/>
    <cellStyle name="Обычный 6 2 3 4 2 3" xfId="119"/>
    <cellStyle name="Обычный 6 2 3 4 3" xfId="120"/>
    <cellStyle name="Обычный 6 2 3 4 4" xfId="121"/>
    <cellStyle name="Обычный 6 2 3 5" xfId="122"/>
    <cellStyle name="Обычный 6 2 3 5 2" xfId="123"/>
    <cellStyle name="Обычный 6 2 3 5 3" xfId="124"/>
    <cellStyle name="Обычный 6 2 3 6" xfId="125"/>
    <cellStyle name="Обычный 6 2 3 7" xfId="126"/>
    <cellStyle name="Обычный 6 2 3 8" xfId="127"/>
    <cellStyle name="Обычный 6 2 4" xfId="128"/>
    <cellStyle name="Обычный 6 2 4 2" xfId="129"/>
    <cellStyle name="Обычный 6 2 4 2 2" xfId="130"/>
    <cellStyle name="Обычный 6 2 4 2 3" xfId="131"/>
    <cellStyle name="Обычный 6 2 4 3" xfId="132"/>
    <cellStyle name="Обычный 6 2 4 4" xfId="133"/>
    <cellStyle name="Обычный 6 2 5" xfId="134"/>
    <cellStyle name="Обычный 6 2 5 2" xfId="135"/>
    <cellStyle name="Обычный 6 2 5 2 2" xfId="136"/>
    <cellStyle name="Обычный 6 2 5 2 3" xfId="137"/>
    <cellStyle name="Обычный 6 2 5 3" xfId="138"/>
    <cellStyle name="Обычный 6 2 5 4" xfId="139"/>
    <cellStyle name="Обычный 6 2 6" xfId="140"/>
    <cellStyle name="Обычный 6 2 6 2" xfId="141"/>
    <cellStyle name="Обычный 6 2 6 3" xfId="142"/>
    <cellStyle name="Обычный 6 2 7" xfId="143"/>
    <cellStyle name="Обычный 6 2 8" xfId="144"/>
    <cellStyle name="Обычный 6 2 9" xfId="145"/>
    <cellStyle name="Обычный 6 3" xfId="146"/>
    <cellStyle name="Обычный 6 3 2" xfId="147"/>
    <cellStyle name="Обычный 6 3 2 2" xfId="148"/>
    <cellStyle name="Обычный 6 3 2 3" xfId="149"/>
    <cellStyle name="Обычный 6 3 3" xfId="150"/>
    <cellStyle name="Обычный 6 3 4" xfId="151"/>
    <cellStyle name="Обычный 6 4" xfId="152"/>
    <cellStyle name="Обычный 6 4 2" xfId="153"/>
    <cellStyle name="Обычный 6 4 2 2" xfId="154"/>
    <cellStyle name="Обычный 6 4 2 3" xfId="155"/>
    <cellStyle name="Обычный 6 4 3" xfId="156"/>
    <cellStyle name="Обычный 6 4 4" xfId="157"/>
    <cellStyle name="Обычный 6 5" xfId="158"/>
    <cellStyle name="Обычный 6 5 2" xfId="159"/>
    <cellStyle name="Обычный 6 5 3" xfId="160"/>
    <cellStyle name="Обычный 6 6" xfId="161"/>
    <cellStyle name="Обычный 6 7" xfId="162"/>
    <cellStyle name="Обычный 6 8" xfId="163"/>
    <cellStyle name="Обычный 7" xfId="164"/>
    <cellStyle name="Обычный 7 2" xfId="165"/>
    <cellStyle name="Обычный 7 2 2" xfId="166"/>
    <cellStyle name="Обычный 7 2 2 2" xfId="167"/>
    <cellStyle name="Обычный 7 2 2 2 2" xfId="168"/>
    <cellStyle name="Обычный 7 2 2 2 3" xfId="169"/>
    <cellStyle name="Обычный 7 2 2 3" xfId="170"/>
    <cellStyle name="Обычный 7 2 2 4" xfId="171"/>
    <cellStyle name="Обычный 7 2 3" xfId="172"/>
    <cellStyle name="Обычный 7 2 3 2" xfId="173"/>
    <cellStyle name="Обычный 7 2 3 2 2" xfId="174"/>
    <cellStyle name="Обычный 7 2 3 2 3" xfId="175"/>
    <cellStyle name="Обычный 7 2 3 3" xfId="176"/>
    <cellStyle name="Обычный 7 2 3 4" xfId="177"/>
    <cellStyle name="Обычный 7 2 4" xfId="178"/>
    <cellStyle name="Обычный 7 2 4 2" xfId="179"/>
    <cellStyle name="Обычный 7 2 4 3" xfId="180"/>
    <cellStyle name="Обычный 7 2 5" xfId="181"/>
    <cellStyle name="Обычный 7 2 6" xfId="182"/>
    <cellStyle name="Обычный 7 2 7" xfId="183"/>
    <cellStyle name="Обычный 8" xfId="184"/>
    <cellStyle name="Обычный 9" xfId="185"/>
    <cellStyle name="Обычный 9 2" xfId="186"/>
    <cellStyle name="Обычный 9 2 2" xfId="187"/>
    <cellStyle name="Обычный 9 2 2 2" xfId="188"/>
    <cellStyle name="Обычный 9 2 2 3" xfId="189"/>
    <cellStyle name="Обычный 9 2 2 4" xfId="190"/>
    <cellStyle name="Обычный 9 2 3" xfId="191"/>
    <cellStyle name="Обычный 9 2 4" xfId="192"/>
    <cellStyle name="Обычный 9 3" xfId="193"/>
    <cellStyle name="Обычный 9 3 2" xfId="194"/>
    <cellStyle name="Обычный 9 3 3" xfId="195"/>
    <cellStyle name="Обычный 9 3 4" xfId="196"/>
    <cellStyle name="Обычный 9 4" xfId="197"/>
    <cellStyle name="Обычный 9 5" xfId="198"/>
    <cellStyle name="Обычный_Лист1" xfId="247"/>
    <cellStyle name="Плохой 2" xfId="199"/>
    <cellStyle name="Пояснение 2" xfId="200"/>
    <cellStyle name="Примечание 2" xfId="201"/>
    <cellStyle name="Процентный 2" xfId="202"/>
    <cellStyle name="Процентный 3" xfId="203"/>
    <cellStyle name="Связанная ячейка 2" xfId="204"/>
    <cellStyle name="Стиль 1" xfId="205"/>
    <cellStyle name="Текст предупреждения 2" xfId="206"/>
    <cellStyle name="Финансовый 2" xfId="207"/>
    <cellStyle name="Финансовый 2 2" xfId="208"/>
    <cellStyle name="Финансовый 2 2 2" xfId="209"/>
    <cellStyle name="Финансовый 2 2 2 2" xfId="210"/>
    <cellStyle name="Финансовый 2 2 2 2 2" xfId="211"/>
    <cellStyle name="Финансовый 2 2 2 3" xfId="212"/>
    <cellStyle name="Финансовый 2 2 3" xfId="213"/>
    <cellStyle name="Финансовый 2 2 4" xfId="214"/>
    <cellStyle name="Финансовый 2 3" xfId="215"/>
    <cellStyle name="Финансовый 2 3 2" xfId="216"/>
    <cellStyle name="Финансовый 2 3 2 2" xfId="217"/>
    <cellStyle name="Финансовый 2 3 2 3" xfId="218"/>
    <cellStyle name="Финансовый 2 3 3" xfId="219"/>
    <cellStyle name="Финансовый 2 3 4" xfId="220"/>
    <cellStyle name="Финансовый 2 4" xfId="221"/>
    <cellStyle name="Финансовый 2 4 2" xfId="222"/>
    <cellStyle name="Финансовый 2 4 3" xfId="223"/>
    <cellStyle name="Финансовый 2 5" xfId="224"/>
    <cellStyle name="Финансовый 2 6" xfId="225"/>
    <cellStyle name="Финансовый 2 7" xfId="226"/>
    <cellStyle name="Финансовый 3" xfId="227"/>
    <cellStyle name="Финансовый 3 2" xfId="228"/>
    <cellStyle name="Финансовый 3 2 2" xfId="229"/>
    <cellStyle name="Финансовый 3 2 2 2" xfId="230"/>
    <cellStyle name="Финансовый 3 2 2 3" xfId="231"/>
    <cellStyle name="Финансовый 3 2 3" xfId="232"/>
    <cellStyle name="Финансовый 3 2 4" xfId="233"/>
    <cellStyle name="Финансовый 3 3" xfId="234"/>
    <cellStyle name="Финансовый 3 3 2" xfId="235"/>
    <cellStyle name="Финансовый 3 3 2 2" xfId="236"/>
    <cellStyle name="Финансовый 3 3 2 3" xfId="237"/>
    <cellStyle name="Финансовый 3 3 3" xfId="238"/>
    <cellStyle name="Финансовый 3 3 4" xfId="239"/>
    <cellStyle name="Финансовый 3 4" xfId="240"/>
    <cellStyle name="Финансовый 3 4 2" xfId="241"/>
    <cellStyle name="Финансовый 3 4 3" xfId="242"/>
    <cellStyle name="Финансовый 3 5" xfId="243"/>
    <cellStyle name="Финансовый 3 6" xfId="244"/>
    <cellStyle name="Финансовый 3 7" xfId="245"/>
    <cellStyle name="Хороший 2" xfId="24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EE"/>
      <rgbColor rgb="00FFFF00"/>
      <rgbColor rgb="00FF00FF"/>
      <rgbColor rgb="0000FFFF"/>
      <rgbColor rgb="00CC0000"/>
      <rgbColor rgb="00008000"/>
      <rgbColor rgb="00000080"/>
      <rgbColor rgb="00996600"/>
      <rgbColor rgb="00800080"/>
      <rgbColor rgb="00008080"/>
      <rgbColor rgb="00C0C0C0"/>
      <rgbColor rgb="00808080"/>
      <rgbColor rgb="00FFCCCC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DDDDD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666699"/>
      <rgbColor rgb="00969696"/>
      <rgbColor rgb="00003366"/>
      <rgbColor rgb="00339966"/>
      <rgbColor rgb="000066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tabSelected="1" zoomScale="70" zoomScaleNormal="70" workbookViewId="0">
      <selection activeCell="G16" sqref="G16"/>
    </sheetView>
  </sheetViews>
  <sheetFormatPr defaultRowHeight="15.75" x14ac:dyDescent="0.25"/>
  <cols>
    <col min="1" max="1" width="9" style="33"/>
    <col min="2" max="2" width="66.875" style="33" customWidth="1"/>
    <col min="3" max="3" width="22" style="33" customWidth="1"/>
    <col min="4" max="6" width="9" style="33"/>
    <col min="7" max="7" width="34.625" style="33" customWidth="1"/>
    <col min="8" max="10" width="28.875" style="33" customWidth="1"/>
    <col min="11" max="11" width="32.75" customWidth="1"/>
    <col min="12" max="12" width="22.625" customWidth="1"/>
  </cols>
  <sheetData>
    <row r="1" spans="1:11" ht="16.5" x14ac:dyDescent="0.25">
      <c r="A1" s="49" t="s">
        <v>8</v>
      </c>
      <c r="B1" s="49"/>
      <c r="C1" s="49"/>
      <c r="D1" s="49"/>
      <c r="E1" s="49"/>
      <c r="F1" s="49"/>
      <c r="G1" s="49"/>
      <c r="H1" s="49"/>
      <c r="I1" s="49"/>
      <c r="J1" s="49"/>
    </row>
    <row r="2" spans="1:11" ht="16.5" x14ac:dyDescent="0.25">
      <c r="A2" s="1"/>
      <c r="B2" s="1"/>
      <c r="C2" s="1"/>
      <c r="D2" s="1"/>
      <c r="E2" s="1"/>
      <c r="F2" s="1"/>
      <c r="G2" s="1"/>
      <c r="H2" s="2"/>
      <c r="I2" s="3"/>
      <c r="J2" s="3"/>
    </row>
    <row r="3" spans="1:11" x14ac:dyDescent="0.25">
      <c r="A3" s="50" t="s">
        <v>9</v>
      </c>
      <c r="B3" s="50"/>
      <c r="C3" s="50"/>
      <c r="D3" s="50"/>
      <c r="E3" s="50"/>
      <c r="F3" s="50"/>
      <c r="G3" s="50"/>
      <c r="H3" s="50"/>
      <c r="I3" s="50"/>
      <c r="J3" s="50"/>
    </row>
    <row r="4" spans="1:11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</row>
    <row r="5" spans="1:11" x14ac:dyDescent="0.25">
      <c r="A5" s="52"/>
      <c r="B5" s="52"/>
      <c r="C5" s="52"/>
      <c r="D5" s="52"/>
      <c r="E5" s="52"/>
      <c r="F5" s="52"/>
      <c r="G5" s="52"/>
      <c r="H5" s="52"/>
      <c r="I5" s="52"/>
      <c r="J5" s="52"/>
    </row>
    <row r="6" spans="1:11" x14ac:dyDescent="0.25">
      <c r="A6" s="53" t="s">
        <v>60</v>
      </c>
      <c r="B6" s="53"/>
      <c r="C6" s="53"/>
      <c r="D6" s="53"/>
      <c r="E6" s="53"/>
      <c r="F6" s="53"/>
      <c r="G6" s="53"/>
      <c r="H6" s="53"/>
      <c r="I6" s="53"/>
      <c r="J6" s="53"/>
    </row>
    <row r="7" spans="1:11" x14ac:dyDescent="0.25">
      <c r="A7" s="4"/>
      <c r="B7" s="4"/>
      <c r="C7" s="4"/>
      <c r="D7" s="4"/>
      <c r="E7" s="4"/>
      <c r="F7" s="4"/>
      <c r="G7" s="4"/>
      <c r="H7" s="5"/>
      <c r="I7" s="6"/>
      <c r="J7" s="6"/>
    </row>
    <row r="8" spans="1:11" ht="15.75" customHeight="1" x14ac:dyDescent="0.25">
      <c r="A8" s="54" t="s">
        <v>0</v>
      </c>
      <c r="B8" s="46" t="s">
        <v>1</v>
      </c>
      <c r="C8" s="7"/>
      <c r="D8" s="60" t="s">
        <v>10</v>
      </c>
      <c r="E8" s="61"/>
      <c r="F8" s="62"/>
      <c r="G8" s="56" t="s">
        <v>69</v>
      </c>
      <c r="H8" s="58" t="s">
        <v>61</v>
      </c>
      <c r="I8" s="46" t="s">
        <v>11</v>
      </c>
      <c r="J8" s="46" t="s">
        <v>68</v>
      </c>
    </row>
    <row r="9" spans="1:11" ht="42" customHeight="1" x14ac:dyDescent="0.25">
      <c r="A9" s="55"/>
      <c r="B9" s="47"/>
      <c r="C9" s="7"/>
      <c r="D9" s="7" t="s">
        <v>20</v>
      </c>
      <c r="E9" s="7" t="s">
        <v>53</v>
      </c>
      <c r="F9" s="37">
        <v>2022</v>
      </c>
      <c r="G9" s="57"/>
      <c r="H9" s="59"/>
      <c r="I9" s="47"/>
      <c r="J9" s="47"/>
    </row>
    <row r="10" spans="1:11" x14ac:dyDescent="0.25">
      <c r="A10" s="9">
        <v>1</v>
      </c>
      <c r="B10" s="7">
        <v>2</v>
      </c>
      <c r="C10" s="7"/>
      <c r="D10" s="7">
        <v>4</v>
      </c>
      <c r="E10" s="7">
        <v>5</v>
      </c>
      <c r="F10" s="7"/>
      <c r="G10" s="7">
        <v>6</v>
      </c>
      <c r="H10" s="7">
        <v>7</v>
      </c>
      <c r="I10" s="7">
        <v>8</v>
      </c>
      <c r="J10" s="7">
        <v>9</v>
      </c>
    </row>
    <row r="11" spans="1:11" x14ac:dyDescent="0.25">
      <c r="A11" s="9"/>
      <c r="B11" s="7" t="s">
        <v>21</v>
      </c>
      <c r="C11" s="7"/>
      <c r="D11" s="10" t="s">
        <v>3</v>
      </c>
      <c r="E11" s="10" t="s">
        <v>3</v>
      </c>
      <c r="F11" s="10"/>
      <c r="G11" s="11" t="s">
        <v>3</v>
      </c>
      <c r="H11" s="11" t="s">
        <v>3</v>
      </c>
      <c r="I11" s="10" t="s">
        <v>3</v>
      </c>
      <c r="J11" s="10" t="s">
        <v>3</v>
      </c>
    </row>
    <row r="12" spans="1:11" ht="72" customHeight="1" x14ac:dyDescent="0.25">
      <c r="A12" s="12" t="s">
        <v>2</v>
      </c>
      <c r="B12" s="13" t="s">
        <v>35</v>
      </c>
      <c r="C12" s="13"/>
      <c r="D12" s="14" t="s">
        <v>3</v>
      </c>
      <c r="E12" s="14" t="s">
        <v>3</v>
      </c>
      <c r="F12" s="14"/>
      <c r="G12" s="14" t="s">
        <v>3</v>
      </c>
      <c r="H12" s="14" t="s">
        <v>3</v>
      </c>
      <c r="I12" s="14" t="s">
        <v>3</v>
      </c>
      <c r="J12" s="14">
        <v>39415.388162690782</v>
      </c>
    </row>
    <row r="13" spans="1:11" ht="39" customHeight="1" x14ac:dyDescent="0.25">
      <c r="A13" s="15" t="s">
        <v>4</v>
      </c>
      <c r="B13" s="16" t="s">
        <v>15</v>
      </c>
      <c r="C13" s="16"/>
      <c r="D13" s="17">
        <v>17.465399999999999</v>
      </c>
      <c r="E13" s="17">
        <v>28.453499999999998</v>
      </c>
      <c r="F13" s="17">
        <v>17.929999999999993</v>
      </c>
      <c r="G13" s="17">
        <v>21.282966666666663</v>
      </c>
      <c r="H13" s="17" t="s">
        <v>3</v>
      </c>
      <c r="I13" s="17" t="s">
        <v>3</v>
      </c>
      <c r="J13" s="17">
        <v>29825.58007009478</v>
      </c>
    </row>
    <row r="14" spans="1:11" ht="39" customHeight="1" x14ac:dyDescent="0.25">
      <c r="A14" s="35"/>
      <c r="B14" s="7" t="s">
        <v>15</v>
      </c>
      <c r="C14" s="7" t="s">
        <v>22</v>
      </c>
      <c r="D14" s="10">
        <v>7.5973999999999995</v>
      </c>
      <c r="E14" s="10">
        <v>18.581499999999998</v>
      </c>
      <c r="F14" s="10">
        <v>11.922999999999993</v>
      </c>
      <c r="G14" s="11">
        <v>12.700633333333329</v>
      </c>
      <c r="H14" s="11">
        <v>1222.1375399999999</v>
      </c>
      <c r="I14" s="18">
        <v>1.06</v>
      </c>
      <c r="J14" s="10">
        <v>16453.236025148515</v>
      </c>
    </row>
    <row r="15" spans="1:11" s="34" customFormat="1" ht="39" customHeight="1" x14ac:dyDescent="0.25">
      <c r="A15" s="35"/>
      <c r="B15" s="7" t="s">
        <v>15</v>
      </c>
      <c r="C15" s="7" t="s">
        <v>22</v>
      </c>
      <c r="D15" s="10"/>
      <c r="E15" s="10"/>
      <c r="F15" s="10">
        <v>0.15</v>
      </c>
      <c r="G15" s="10">
        <v>4.9999999999999996E-2</v>
      </c>
      <c r="H15" s="10">
        <v>611.06876999999997</v>
      </c>
      <c r="I15" s="18">
        <v>1.06</v>
      </c>
      <c r="J15" s="10">
        <v>32.386644809999993</v>
      </c>
      <c r="K15" s="31" t="s">
        <v>72</v>
      </c>
    </row>
    <row r="16" spans="1:11" s="34" customFormat="1" ht="39" customHeight="1" x14ac:dyDescent="0.25">
      <c r="A16" s="35"/>
      <c r="B16" s="7" t="s">
        <v>15</v>
      </c>
      <c r="C16" s="7" t="s">
        <v>23</v>
      </c>
      <c r="D16" s="10">
        <v>4.8484999999999996</v>
      </c>
      <c r="E16" s="10">
        <v>0.217</v>
      </c>
      <c r="F16" s="10">
        <v>0.19800000000000001</v>
      </c>
      <c r="G16" s="10">
        <v>1.7544999999999999</v>
      </c>
      <c r="H16" s="10">
        <v>1115.1016100000002</v>
      </c>
      <c r="I16" s="18">
        <v>1.06</v>
      </c>
      <c r="J16" s="10">
        <v>2073.8325212297004</v>
      </c>
    </row>
    <row r="17" spans="1:11" s="34" customFormat="1" ht="39" customHeight="1" x14ac:dyDescent="0.25">
      <c r="A17" s="35"/>
      <c r="B17" s="7" t="s">
        <v>15</v>
      </c>
      <c r="C17" s="7" t="s">
        <v>24</v>
      </c>
      <c r="D17" s="10">
        <v>5.0194999999999999</v>
      </c>
      <c r="E17" s="10">
        <v>9.6549999999999994</v>
      </c>
      <c r="F17" s="10">
        <v>5.4489999999999998</v>
      </c>
      <c r="G17" s="10">
        <v>6.7078333333333333</v>
      </c>
      <c r="H17" s="10">
        <v>1557.68047</v>
      </c>
      <c r="I17" s="18">
        <v>1.06</v>
      </c>
      <c r="J17" s="10">
        <v>11075.580638109233</v>
      </c>
    </row>
    <row r="18" spans="1:11" s="34" customFormat="1" ht="39" customHeight="1" x14ac:dyDescent="0.25">
      <c r="A18" s="35"/>
      <c r="B18" s="7" t="s">
        <v>15</v>
      </c>
      <c r="C18" s="7" t="s">
        <v>24</v>
      </c>
      <c r="D18" s="10"/>
      <c r="E18" s="10"/>
      <c r="F18" s="10">
        <v>0.04</v>
      </c>
      <c r="G18" s="10">
        <v>1.3333333333333334E-2</v>
      </c>
      <c r="H18" s="10">
        <v>778.84023500000001</v>
      </c>
      <c r="I18" s="18">
        <v>1.06</v>
      </c>
      <c r="J18" s="10">
        <v>11.007608654666667</v>
      </c>
      <c r="K18" s="31" t="s">
        <v>72</v>
      </c>
    </row>
    <row r="19" spans="1:11" ht="39" customHeight="1" x14ac:dyDescent="0.25">
      <c r="A19" s="35"/>
      <c r="B19" s="7" t="s">
        <v>15</v>
      </c>
      <c r="C19" s="7" t="s">
        <v>25</v>
      </c>
      <c r="D19" s="10">
        <v>0</v>
      </c>
      <c r="E19" s="10">
        <v>0</v>
      </c>
      <c r="F19" s="10">
        <v>0.17</v>
      </c>
      <c r="G19" s="11">
        <v>5.6666666666666671E-2</v>
      </c>
      <c r="H19" s="11">
        <v>2988.9561400000002</v>
      </c>
      <c r="I19" s="18">
        <v>1.06</v>
      </c>
      <c r="J19" s="10">
        <v>179.53663214266669</v>
      </c>
    </row>
    <row r="20" spans="1:11" ht="39" customHeight="1" x14ac:dyDescent="0.25">
      <c r="A20" s="15" t="s">
        <v>5</v>
      </c>
      <c r="B20" s="16" t="s">
        <v>16</v>
      </c>
      <c r="C20" s="16"/>
      <c r="D20" s="17">
        <v>1.3149999999999999</v>
      </c>
      <c r="E20" s="17">
        <v>2.379</v>
      </c>
      <c r="F20" s="17">
        <v>0.95799999999999996</v>
      </c>
      <c r="G20" s="17">
        <v>1.5506666666666664</v>
      </c>
      <c r="H20" s="17" t="s">
        <v>3</v>
      </c>
      <c r="I20" s="17" t="s">
        <v>3</v>
      </c>
      <c r="J20" s="17">
        <v>3860.6468671034668</v>
      </c>
    </row>
    <row r="21" spans="1:11" ht="39" customHeight="1" x14ac:dyDescent="0.25">
      <c r="A21" s="35"/>
      <c r="B21" s="7" t="s">
        <v>16</v>
      </c>
      <c r="C21" s="7" t="s">
        <v>24</v>
      </c>
      <c r="D21" s="10">
        <v>0</v>
      </c>
      <c r="E21" s="10">
        <v>0.436</v>
      </c>
      <c r="F21" s="10">
        <v>0.95799999999999996</v>
      </c>
      <c r="G21" s="11">
        <v>0.46466666666666662</v>
      </c>
      <c r="H21" s="11">
        <v>2426.7559900000001</v>
      </c>
      <c r="I21" s="18">
        <v>1.06</v>
      </c>
      <c r="J21" s="10">
        <v>1195.2905736878665</v>
      </c>
    </row>
    <row r="22" spans="1:11" ht="39" customHeight="1" x14ac:dyDescent="0.25">
      <c r="A22" s="35"/>
      <c r="B22" s="7" t="s">
        <v>16</v>
      </c>
      <c r="C22" s="7" t="s">
        <v>22</v>
      </c>
      <c r="D22" s="10">
        <v>1.3149999999999999</v>
      </c>
      <c r="E22" s="10">
        <v>0.40300000000000002</v>
      </c>
      <c r="F22" s="10">
        <v>0</v>
      </c>
      <c r="G22" s="11">
        <v>0.57266666666666666</v>
      </c>
      <c r="H22" s="11">
        <v>2319.90301</v>
      </c>
      <c r="I22" s="18">
        <v>1.06</v>
      </c>
      <c r="J22" s="10">
        <v>1408.2429911502668</v>
      </c>
    </row>
    <row r="23" spans="1:11" ht="39" customHeight="1" x14ac:dyDescent="0.25">
      <c r="A23" s="35"/>
      <c r="B23" s="7" t="s">
        <v>16</v>
      </c>
      <c r="C23" s="7" t="s">
        <v>23</v>
      </c>
      <c r="D23" s="10">
        <v>0</v>
      </c>
      <c r="E23" s="10">
        <v>1.54</v>
      </c>
      <c r="F23" s="10">
        <v>0</v>
      </c>
      <c r="G23" s="11">
        <v>0.51333333333333331</v>
      </c>
      <c r="H23" s="11">
        <v>2310.3037899999999</v>
      </c>
      <c r="I23" s="18">
        <v>1.06</v>
      </c>
      <c r="J23" s="10">
        <v>1257.1133022653335</v>
      </c>
    </row>
    <row r="24" spans="1:11" ht="39" customHeight="1" x14ac:dyDescent="0.25">
      <c r="A24" s="15" t="s">
        <v>6</v>
      </c>
      <c r="B24" s="16" t="s">
        <v>17</v>
      </c>
      <c r="C24" s="16"/>
      <c r="D24" s="17">
        <v>0</v>
      </c>
      <c r="E24" s="17">
        <v>0.22</v>
      </c>
      <c r="F24" s="17">
        <v>0.19400000000000001</v>
      </c>
      <c r="G24" s="17">
        <v>0.13800000000000001</v>
      </c>
      <c r="H24" s="17" t="s">
        <v>3</v>
      </c>
      <c r="I24" s="30" t="s">
        <v>3</v>
      </c>
      <c r="J24" s="17">
        <v>522.38326775946666</v>
      </c>
    </row>
    <row r="25" spans="1:11" s="34" customFormat="1" ht="39" customHeight="1" x14ac:dyDescent="0.25">
      <c r="A25" s="9"/>
      <c r="B25" s="7" t="s">
        <v>17</v>
      </c>
      <c r="C25" s="7" t="s">
        <v>67</v>
      </c>
      <c r="D25" s="10">
        <v>0</v>
      </c>
      <c r="E25" s="10">
        <v>0.22</v>
      </c>
      <c r="F25" s="10"/>
      <c r="G25" s="10">
        <v>7.3333333333333334E-2</v>
      </c>
      <c r="H25" s="10">
        <v>4981.7589200000002</v>
      </c>
      <c r="I25" s="18">
        <v>1.06</v>
      </c>
      <c r="J25" s="10">
        <v>387.2487267146667</v>
      </c>
    </row>
    <row r="26" spans="1:11" s="34" customFormat="1" ht="39" customHeight="1" x14ac:dyDescent="0.25">
      <c r="A26" s="9"/>
      <c r="B26" s="7" t="s">
        <v>17</v>
      </c>
      <c r="C26" s="7" t="s">
        <v>24</v>
      </c>
      <c r="D26" s="10"/>
      <c r="E26" s="10"/>
      <c r="F26" s="10">
        <v>0.19400000000000001</v>
      </c>
      <c r="G26" s="10">
        <v>6.4666666666666664E-2</v>
      </c>
      <c r="H26" s="10">
        <v>1971.4239599999999</v>
      </c>
      <c r="I26" s="18">
        <v>1.06</v>
      </c>
      <c r="J26" s="10">
        <v>135.13454104479999</v>
      </c>
    </row>
    <row r="27" spans="1:11" s="34" customFormat="1" ht="39" customHeight="1" x14ac:dyDescent="0.25">
      <c r="A27" s="15" t="s">
        <v>6</v>
      </c>
      <c r="B27" s="16" t="s">
        <v>19</v>
      </c>
      <c r="C27" s="16"/>
      <c r="D27" s="17">
        <v>0</v>
      </c>
      <c r="E27" s="17">
        <v>0.27400000000000002</v>
      </c>
      <c r="F27" s="17">
        <v>1.4E-2</v>
      </c>
      <c r="G27" s="17">
        <v>9.6000000000000002E-2</v>
      </c>
      <c r="H27" s="17" t="s">
        <v>3</v>
      </c>
      <c r="I27" s="30" t="s">
        <v>3</v>
      </c>
      <c r="J27" s="17">
        <v>336.03156566706667</v>
      </c>
    </row>
    <row r="28" spans="1:11" ht="39" customHeight="1" x14ac:dyDescent="0.25">
      <c r="A28" s="9"/>
      <c r="B28" s="7" t="s">
        <v>19</v>
      </c>
      <c r="C28" s="7" t="s">
        <v>54</v>
      </c>
      <c r="D28" s="10">
        <v>0</v>
      </c>
      <c r="E28" s="10">
        <v>0.27400000000000002</v>
      </c>
      <c r="F28" s="10"/>
      <c r="G28" s="10">
        <v>9.1333333333333336E-2</v>
      </c>
      <c r="H28" s="10">
        <v>3384.7426399999999</v>
      </c>
      <c r="I28" s="18">
        <v>1.06</v>
      </c>
      <c r="J28" s="10">
        <v>327.68821745386668</v>
      </c>
    </row>
    <row r="29" spans="1:11" ht="39" customHeight="1" x14ac:dyDescent="0.25">
      <c r="A29" s="9"/>
      <c r="B29" s="7" t="s">
        <v>19</v>
      </c>
      <c r="C29" s="7" t="s">
        <v>25</v>
      </c>
      <c r="D29" s="10"/>
      <c r="E29" s="10"/>
      <c r="F29" s="10">
        <v>1.4E-2</v>
      </c>
      <c r="G29" s="10">
        <v>4.6666666666666671E-3</v>
      </c>
      <c r="H29" s="10">
        <v>1686.6606899999999</v>
      </c>
      <c r="I29" s="18">
        <v>1.06</v>
      </c>
      <c r="J29" s="10">
        <v>8.3433482132000005</v>
      </c>
    </row>
    <row r="30" spans="1:11" ht="31.5" customHeight="1" x14ac:dyDescent="0.25">
      <c r="A30" s="15" t="s">
        <v>44</v>
      </c>
      <c r="B30" s="16" t="s">
        <v>12</v>
      </c>
      <c r="C30" s="16"/>
      <c r="D30" s="17">
        <v>1</v>
      </c>
      <c r="E30" s="17">
        <v>1</v>
      </c>
      <c r="F30" s="17">
        <v>0</v>
      </c>
      <c r="G30" s="17">
        <v>0.66666666666666663</v>
      </c>
      <c r="H30" s="17" t="s">
        <v>3</v>
      </c>
      <c r="I30" s="30" t="s">
        <v>3</v>
      </c>
      <c r="J30" s="17">
        <v>715.48132279999993</v>
      </c>
    </row>
    <row r="31" spans="1:11" ht="72" customHeight="1" x14ac:dyDescent="0.25">
      <c r="A31" s="35"/>
      <c r="B31" s="7" t="s">
        <v>26</v>
      </c>
      <c r="C31" s="19"/>
      <c r="D31" s="10">
        <v>1</v>
      </c>
      <c r="E31" s="10">
        <v>1</v>
      </c>
      <c r="F31" s="10"/>
      <c r="G31" s="20">
        <v>0.66666666666666663</v>
      </c>
      <c r="H31" s="10">
        <v>1012.47357</v>
      </c>
      <c r="I31" s="18">
        <v>1.06</v>
      </c>
      <c r="J31" s="10">
        <v>715.48132279999993</v>
      </c>
    </row>
    <row r="32" spans="1:11" ht="72" customHeight="1" x14ac:dyDescent="0.25">
      <c r="A32" s="15" t="s">
        <v>45</v>
      </c>
      <c r="B32" s="16" t="s">
        <v>13</v>
      </c>
      <c r="C32" s="16"/>
      <c r="D32" s="17">
        <v>881.6400000000001</v>
      </c>
      <c r="E32" s="17">
        <v>632.4</v>
      </c>
      <c r="F32" s="17">
        <v>23.25</v>
      </c>
      <c r="G32" s="17">
        <v>512.43000000000006</v>
      </c>
      <c r="H32" s="17" t="s">
        <v>3</v>
      </c>
      <c r="I32" s="17" t="s">
        <v>3</v>
      </c>
      <c r="J32" s="17">
        <v>4155.265069266</v>
      </c>
    </row>
    <row r="33" spans="1:12" ht="72" customHeight="1" x14ac:dyDescent="0.25">
      <c r="A33" s="9"/>
      <c r="B33" s="7" t="s">
        <v>73</v>
      </c>
      <c r="C33" s="7" t="s">
        <v>66</v>
      </c>
      <c r="D33" s="10"/>
      <c r="E33" s="10">
        <v>372</v>
      </c>
      <c r="F33" s="10"/>
      <c r="G33" s="11">
        <v>124</v>
      </c>
      <c r="H33" s="11">
        <v>3.3336000000000001</v>
      </c>
      <c r="I33" s="18">
        <v>1.06</v>
      </c>
      <c r="J33" s="10">
        <v>438.168384</v>
      </c>
      <c r="K33" s="31"/>
    </row>
    <row r="34" spans="1:12" ht="72" customHeight="1" x14ac:dyDescent="0.25">
      <c r="A34" s="9"/>
      <c r="B34" s="7" t="s">
        <v>74</v>
      </c>
      <c r="C34" s="7" t="s">
        <v>28</v>
      </c>
      <c r="D34" s="10">
        <v>465</v>
      </c>
      <c r="E34" s="10">
        <v>0</v>
      </c>
      <c r="F34" s="10"/>
      <c r="G34" s="11">
        <v>155</v>
      </c>
      <c r="H34" s="11">
        <v>6.0052700000000003</v>
      </c>
      <c r="I34" s="18">
        <v>1.06</v>
      </c>
      <c r="J34" s="10">
        <v>986.66586100000006</v>
      </c>
      <c r="K34" s="31"/>
      <c r="L34">
        <f>D34/0.93</f>
        <v>500</v>
      </c>
    </row>
    <row r="35" spans="1:12" ht="72" customHeight="1" x14ac:dyDescent="0.25">
      <c r="A35" s="9"/>
      <c r="B35" s="7" t="s">
        <v>74</v>
      </c>
      <c r="C35" s="7" t="s">
        <v>29</v>
      </c>
      <c r="D35" s="10">
        <v>244.59</v>
      </c>
      <c r="E35" s="10">
        <v>260.39999999999998</v>
      </c>
      <c r="F35" s="10"/>
      <c r="G35" s="11">
        <v>168.33</v>
      </c>
      <c r="H35" s="11">
        <v>3.8176700000000001</v>
      </c>
      <c r="I35" s="18">
        <v>1.06</v>
      </c>
      <c r="J35" s="10">
        <v>681.18609456600007</v>
      </c>
      <c r="K35" s="31"/>
    </row>
    <row r="36" spans="1:12" ht="72" customHeight="1" x14ac:dyDescent="0.25">
      <c r="A36" s="9" t="s">
        <v>96</v>
      </c>
      <c r="B36" s="7" t="s">
        <v>74</v>
      </c>
      <c r="C36" s="7" t="s">
        <v>30</v>
      </c>
      <c r="D36" s="10">
        <v>23.25</v>
      </c>
      <c r="E36" s="10">
        <v>0</v>
      </c>
      <c r="F36" s="10">
        <v>23.25</v>
      </c>
      <c r="G36" s="11">
        <v>15.5</v>
      </c>
      <c r="H36" s="11">
        <v>25.850750000000001</v>
      </c>
      <c r="I36" s="18">
        <v>1.06</v>
      </c>
      <c r="J36" s="10">
        <v>424.72782250000006</v>
      </c>
    </row>
    <row r="37" spans="1:12" ht="72" customHeight="1" x14ac:dyDescent="0.25">
      <c r="A37" s="9"/>
      <c r="B37" s="7" t="s">
        <v>73</v>
      </c>
      <c r="C37" s="7" t="s">
        <v>31</v>
      </c>
      <c r="D37" s="10">
        <v>148.80000000000001</v>
      </c>
      <c r="E37" s="10">
        <v>0</v>
      </c>
      <c r="F37" s="10"/>
      <c r="G37" s="11">
        <v>49.6</v>
      </c>
      <c r="H37" s="11">
        <v>30.89845</v>
      </c>
      <c r="I37" s="18">
        <v>1.06</v>
      </c>
      <c r="J37" s="10">
        <v>1624.5169072000001</v>
      </c>
      <c r="K37" s="31"/>
    </row>
    <row r="38" spans="1:12" ht="78.75" customHeight="1" x14ac:dyDescent="0.25">
      <c r="A38" s="12" t="s">
        <v>7</v>
      </c>
      <c r="B38" s="13" t="s">
        <v>36</v>
      </c>
      <c r="C38" s="13"/>
      <c r="D38" s="14" t="s">
        <v>3</v>
      </c>
      <c r="E38" s="14" t="s">
        <v>3</v>
      </c>
      <c r="F38" s="14"/>
      <c r="G38" s="14" t="s">
        <v>3</v>
      </c>
      <c r="H38" s="14" t="s">
        <v>3</v>
      </c>
      <c r="I38" s="14" t="s">
        <v>3</v>
      </c>
      <c r="J38" s="14">
        <v>27797.178243830054</v>
      </c>
    </row>
    <row r="39" spans="1:12" ht="44.25" customHeight="1" x14ac:dyDescent="0.25">
      <c r="A39" s="15" t="s">
        <v>46</v>
      </c>
      <c r="B39" s="16" t="s">
        <v>15</v>
      </c>
      <c r="C39" s="16"/>
      <c r="D39" s="17">
        <v>5.7370000000000001</v>
      </c>
      <c r="E39" s="17">
        <v>3.5940000000000003</v>
      </c>
      <c r="F39" s="17">
        <v>5.23787</v>
      </c>
      <c r="G39" s="17">
        <v>4.8562900000000004</v>
      </c>
      <c r="H39" s="17" t="s">
        <v>3</v>
      </c>
      <c r="I39" s="17" t="s">
        <v>3</v>
      </c>
      <c r="J39" s="17">
        <v>10530.182136537276</v>
      </c>
    </row>
    <row r="40" spans="1:12" ht="44.25" customHeight="1" x14ac:dyDescent="0.25">
      <c r="A40" s="35"/>
      <c r="B40" s="7" t="s">
        <v>15</v>
      </c>
      <c r="C40" s="7" t="s">
        <v>22</v>
      </c>
      <c r="D40" s="10">
        <v>1.2530000000000001</v>
      </c>
      <c r="E40" s="10">
        <v>0.502</v>
      </c>
      <c r="F40" s="10">
        <v>0.85499999999999998</v>
      </c>
      <c r="G40" s="10">
        <v>0.87000000000000011</v>
      </c>
      <c r="H40" s="11">
        <v>1222.1375399999999</v>
      </c>
      <c r="I40" s="18">
        <v>1.06</v>
      </c>
      <c r="J40" s="10">
        <v>1127.055239388</v>
      </c>
    </row>
    <row r="41" spans="1:12" ht="44.25" customHeight="1" x14ac:dyDescent="0.25">
      <c r="A41" s="35"/>
      <c r="B41" s="7" t="s">
        <v>15</v>
      </c>
      <c r="C41" s="7" t="s">
        <v>23</v>
      </c>
      <c r="D41" s="10">
        <v>1.101</v>
      </c>
      <c r="E41" s="10">
        <v>0.06</v>
      </c>
      <c r="F41" s="10">
        <v>0.68700000000000006</v>
      </c>
      <c r="G41" s="10">
        <v>0.61599999999999999</v>
      </c>
      <c r="H41" s="11">
        <v>1115.1016100000002</v>
      </c>
      <c r="I41" s="18">
        <v>1.06</v>
      </c>
      <c r="J41" s="10">
        <v>728.11674726560011</v>
      </c>
    </row>
    <row r="42" spans="1:12" ht="44.25" customHeight="1" x14ac:dyDescent="0.25">
      <c r="A42" s="35"/>
      <c r="B42" s="7" t="s">
        <v>15</v>
      </c>
      <c r="C42" s="7" t="s">
        <v>24</v>
      </c>
      <c r="D42" s="10">
        <v>0.28300000000000003</v>
      </c>
      <c r="E42" s="10">
        <v>0.21099999999999999</v>
      </c>
      <c r="F42" s="10">
        <v>0.185</v>
      </c>
      <c r="G42" s="10">
        <v>0.22633333333333336</v>
      </c>
      <c r="H42" s="11">
        <v>1557.68047</v>
      </c>
      <c r="I42" s="18">
        <v>1.06</v>
      </c>
      <c r="J42" s="10">
        <v>373.70831382593337</v>
      </c>
    </row>
    <row r="43" spans="1:12" ht="44.25" customHeight="1" x14ac:dyDescent="0.25">
      <c r="A43" s="35"/>
      <c r="B43" s="7" t="s">
        <v>15</v>
      </c>
      <c r="C43" s="7" t="s">
        <v>25</v>
      </c>
      <c r="D43" s="10">
        <v>0.96</v>
      </c>
      <c r="E43" s="10">
        <v>0.33100000000000002</v>
      </c>
      <c r="F43" s="10">
        <v>0.51300000000000001</v>
      </c>
      <c r="G43" s="10">
        <v>0.60133333333333328</v>
      </c>
      <c r="H43" s="11">
        <v>2988.9561400000002</v>
      </c>
      <c r="I43" s="18">
        <v>1.06</v>
      </c>
      <c r="J43" s="10">
        <v>1905.2004963845334</v>
      </c>
    </row>
    <row r="44" spans="1:12" ht="44.25" customHeight="1" x14ac:dyDescent="0.25">
      <c r="A44" s="35"/>
      <c r="B44" s="7" t="s">
        <v>18</v>
      </c>
      <c r="C44" s="7" t="s">
        <v>22</v>
      </c>
      <c r="D44" s="10">
        <v>0</v>
      </c>
      <c r="E44" s="10">
        <v>0.379</v>
      </c>
      <c r="F44" s="10"/>
      <c r="G44" s="10">
        <v>0.12633333333333333</v>
      </c>
      <c r="H44" s="11">
        <v>2319.90301</v>
      </c>
      <c r="I44" s="18">
        <v>1.06</v>
      </c>
      <c r="J44" s="10">
        <v>310.66594507913334</v>
      </c>
    </row>
    <row r="45" spans="1:12" ht="44.25" customHeight="1" x14ac:dyDescent="0.25">
      <c r="A45" s="35"/>
      <c r="B45" s="7" t="s">
        <v>16</v>
      </c>
      <c r="C45" s="7" t="s">
        <v>24</v>
      </c>
      <c r="D45" s="10">
        <v>0</v>
      </c>
      <c r="E45" s="10">
        <v>1.173</v>
      </c>
      <c r="F45" s="10">
        <v>2.629</v>
      </c>
      <c r="G45" s="10">
        <v>1.2673333333333334</v>
      </c>
      <c r="H45" s="11">
        <v>2426.7559900000001</v>
      </c>
      <c r="I45" s="18">
        <v>1.06</v>
      </c>
      <c r="J45" s="10">
        <v>3260.0392834729341</v>
      </c>
    </row>
    <row r="46" spans="1:12" ht="44.25" customHeight="1" x14ac:dyDescent="0.25">
      <c r="A46" s="35"/>
      <c r="B46" s="7" t="s">
        <v>16</v>
      </c>
      <c r="C46" s="7" t="s">
        <v>22</v>
      </c>
      <c r="D46" s="10">
        <v>2.14</v>
      </c>
      <c r="E46" s="10">
        <v>0.93799999999999994</v>
      </c>
      <c r="F46" s="10">
        <v>0.36886999999999998</v>
      </c>
      <c r="G46" s="10">
        <v>1.1489566666666666</v>
      </c>
      <c r="H46" s="11">
        <v>2319.90301</v>
      </c>
      <c r="I46" s="18">
        <v>1.06</v>
      </c>
      <c r="J46" s="10">
        <v>2825.3961111211406</v>
      </c>
    </row>
    <row r="47" spans="1:12" ht="44.25" customHeight="1" x14ac:dyDescent="0.25">
      <c r="A47" s="15" t="s">
        <v>48</v>
      </c>
      <c r="B47" s="16" t="s">
        <v>47</v>
      </c>
      <c r="C47" s="16"/>
      <c r="D47" s="17">
        <v>0.3</v>
      </c>
      <c r="E47" s="17">
        <v>0.48400000000000004</v>
      </c>
      <c r="F47" s="17">
        <v>0.26300000000000001</v>
      </c>
      <c r="G47" s="17">
        <v>0.34899999999999998</v>
      </c>
      <c r="H47" s="17" t="s">
        <v>3</v>
      </c>
      <c r="I47" s="17" t="s">
        <v>3</v>
      </c>
      <c r="J47" s="17">
        <v>998.55729522726665</v>
      </c>
    </row>
    <row r="48" spans="1:12" s="34" customFormat="1" ht="44.25" customHeight="1" x14ac:dyDescent="0.25">
      <c r="A48" s="9"/>
      <c r="B48" s="7" t="s">
        <v>17</v>
      </c>
      <c r="C48" s="7" t="s">
        <v>22</v>
      </c>
      <c r="D48" s="39"/>
      <c r="E48" s="40"/>
      <c r="F48" s="10">
        <v>0.26300000000000001</v>
      </c>
      <c r="G48" s="10">
        <v>8.7666666666666671E-2</v>
      </c>
      <c r="H48" s="10">
        <v>1942.7201499999999</v>
      </c>
      <c r="I48" s="18">
        <v>1.06</v>
      </c>
      <c r="J48" s="10">
        <v>180.53050780566664</v>
      </c>
    </row>
    <row r="49" spans="1:11" ht="44.25" customHeight="1" x14ac:dyDescent="0.25">
      <c r="A49" s="9"/>
      <c r="B49" s="7" t="s">
        <v>17</v>
      </c>
      <c r="C49" s="7" t="s">
        <v>23</v>
      </c>
      <c r="D49" s="10">
        <v>0</v>
      </c>
      <c r="E49" s="10">
        <v>0</v>
      </c>
      <c r="F49" s="10"/>
      <c r="G49" s="10">
        <v>0</v>
      </c>
      <c r="H49" s="63">
        <v>1775.5082199999999</v>
      </c>
      <c r="I49" s="18">
        <v>1.06</v>
      </c>
      <c r="J49" s="10">
        <v>0</v>
      </c>
    </row>
    <row r="50" spans="1:11" ht="44.25" customHeight="1" x14ac:dyDescent="0.25">
      <c r="A50" s="9"/>
      <c r="B50" s="7" t="s">
        <v>17</v>
      </c>
      <c r="C50" s="7" t="s">
        <v>32</v>
      </c>
      <c r="D50" s="10">
        <v>0.3</v>
      </c>
      <c r="E50" s="10">
        <v>2.4E-2</v>
      </c>
      <c r="F50" s="10"/>
      <c r="G50" s="10">
        <v>0.108</v>
      </c>
      <c r="H50" s="11">
        <v>2702.1016199999999</v>
      </c>
      <c r="I50" s="18">
        <v>1.06</v>
      </c>
      <c r="J50" s="10">
        <v>309.33659345759997</v>
      </c>
    </row>
    <row r="51" spans="1:11" ht="44.25" customHeight="1" x14ac:dyDescent="0.25">
      <c r="A51" s="9"/>
      <c r="B51" s="7" t="s">
        <v>17</v>
      </c>
      <c r="C51" s="7" t="s">
        <v>55</v>
      </c>
      <c r="D51" s="10">
        <v>0</v>
      </c>
      <c r="E51" s="10">
        <v>0.4</v>
      </c>
      <c r="F51" s="10"/>
      <c r="G51" s="10">
        <v>0.13333333333333333</v>
      </c>
      <c r="H51" s="11">
        <v>2611.50477</v>
      </c>
      <c r="I51" s="18">
        <v>1.06</v>
      </c>
      <c r="J51" s="10">
        <v>369.09267416</v>
      </c>
    </row>
    <row r="52" spans="1:11" ht="44.25" customHeight="1" x14ac:dyDescent="0.25">
      <c r="A52" s="9"/>
      <c r="B52" s="7" t="s">
        <v>17</v>
      </c>
      <c r="C52" s="7" t="s">
        <v>56</v>
      </c>
      <c r="D52" s="10">
        <v>0</v>
      </c>
      <c r="E52" s="10">
        <v>8.0000000000000002E-3</v>
      </c>
      <c r="F52" s="10"/>
      <c r="G52" s="10">
        <v>2.6666666666666666E-3</v>
      </c>
      <c r="H52" s="11">
        <v>3307.8760699999998</v>
      </c>
      <c r="I52" s="18">
        <v>1.06</v>
      </c>
      <c r="J52" s="10">
        <v>9.3502630245333336</v>
      </c>
    </row>
    <row r="53" spans="1:11" ht="44.25" customHeight="1" x14ac:dyDescent="0.25">
      <c r="A53" s="9"/>
      <c r="B53" s="7" t="s">
        <v>17</v>
      </c>
      <c r="C53" s="7" t="s">
        <v>58</v>
      </c>
      <c r="D53" s="10">
        <v>0</v>
      </c>
      <c r="E53" s="10">
        <v>5.1999999999999998E-2</v>
      </c>
      <c r="F53" s="10"/>
      <c r="G53" s="10">
        <v>1.7333333333333333E-2</v>
      </c>
      <c r="H53" s="10">
        <v>7088.9290700000001</v>
      </c>
      <c r="I53" s="18">
        <v>1.06</v>
      </c>
      <c r="J53" s="10">
        <v>130.24725677946668</v>
      </c>
    </row>
    <row r="54" spans="1:11" ht="44.25" customHeight="1" x14ac:dyDescent="0.25">
      <c r="A54" s="15" t="s">
        <v>49</v>
      </c>
      <c r="B54" s="16" t="s">
        <v>57</v>
      </c>
      <c r="C54" s="16"/>
      <c r="D54" s="17">
        <v>0</v>
      </c>
      <c r="E54" s="17">
        <v>0.751</v>
      </c>
      <c r="F54" s="17">
        <v>2.306</v>
      </c>
      <c r="G54" s="17">
        <v>1.0190000000000001</v>
      </c>
      <c r="H54" s="17" t="s">
        <v>3</v>
      </c>
      <c r="I54" s="17" t="s">
        <v>3</v>
      </c>
      <c r="J54" s="17">
        <v>3072.8600282655148</v>
      </c>
    </row>
    <row r="55" spans="1:11" s="34" customFormat="1" ht="44.25" customHeight="1" x14ac:dyDescent="0.25">
      <c r="A55" s="9"/>
      <c r="B55" s="19"/>
      <c r="C55" s="7" t="s">
        <v>23</v>
      </c>
      <c r="D55" s="39"/>
      <c r="E55" s="39"/>
      <c r="F55" s="10">
        <v>0.80600000000000005</v>
      </c>
      <c r="G55" s="39">
        <v>0.26866666666666666</v>
      </c>
      <c r="H55" s="10">
        <v>2140.22102</v>
      </c>
      <c r="I55" s="10">
        <v>1.06</v>
      </c>
      <c r="J55" s="10">
        <v>609.50641021573335</v>
      </c>
    </row>
    <row r="56" spans="1:11" ht="44.25" customHeight="1" x14ac:dyDescent="0.25">
      <c r="A56" s="9"/>
      <c r="B56" s="7" t="s">
        <v>19</v>
      </c>
      <c r="C56" s="7" t="s">
        <v>32</v>
      </c>
      <c r="D56" s="10">
        <v>0</v>
      </c>
      <c r="E56" s="10">
        <v>4.1000000000000002E-2</v>
      </c>
      <c r="F56" s="10">
        <v>0.14000000000000001</v>
      </c>
      <c r="G56" s="10">
        <v>6.0333333333333343E-2</v>
      </c>
      <c r="H56" s="11">
        <v>5399.09771</v>
      </c>
      <c r="I56" s="18">
        <v>1.06</v>
      </c>
      <c r="J56" s="10">
        <v>345.29029554686673</v>
      </c>
    </row>
    <row r="57" spans="1:11" ht="44.25" customHeight="1" x14ac:dyDescent="0.25">
      <c r="A57" s="9"/>
      <c r="B57" s="7" t="s">
        <v>19</v>
      </c>
      <c r="C57" s="7" t="s">
        <v>55</v>
      </c>
      <c r="D57" s="10">
        <v>0</v>
      </c>
      <c r="E57" s="10">
        <v>0.56499999999999995</v>
      </c>
      <c r="F57" s="10"/>
      <c r="G57" s="10">
        <v>0.18833333333333332</v>
      </c>
      <c r="H57" s="11">
        <v>4010.89966</v>
      </c>
      <c r="I57" s="18">
        <v>1.06</v>
      </c>
      <c r="J57" s="10">
        <v>800.70926879133333</v>
      </c>
    </row>
    <row r="58" spans="1:11" ht="44.25" customHeight="1" x14ac:dyDescent="0.25">
      <c r="A58" s="9"/>
      <c r="B58" s="7" t="s">
        <v>19</v>
      </c>
      <c r="C58" s="7" t="s">
        <v>25</v>
      </c>
      <c r="D58" s="10"/>
      <c r="E58" s="10"/>
      <c r="F58" s="10">
        <v>1.36</v>
      </c>
      <c r="G58" s="10">
        <v>0.45333333333333337</v>
      </c>
      <c r="H58" s="11">
        <v>1686.6606899999999</v>
      </c>
      <c r="I58" s="18">
        <v>1.06</v>
      </c>
      <c r="J58" s="10">
        <v>810.49668356800009</v>
      </c>
    </row>
    <row r="59" spans="1:11" ht="44.25" customHeight="1" x14ac:dyDescent="0.25">
      <c r="A59" s="9"/>
      <c r="B59" s="7" t="s">
        <v>19</v>
      </c>
      <c r="C59" s="7" t="s">
        <v>33</v>
      </c>
      <c r="D59" s="10">
        <v>0</v>
      </c>
      <c r="E59" s="10">
        <v>0</v>
      </c>
      <c r="F59" s="10"/>
      <c r="G59" s="10">
        <v>0</v>
      </c>
      <c r="H59" s="38"/>
      <c r="I59" s="18">
        <v>1.06</v>
      </c>
      <c r="J59" s="10">
        <v>0</v>
      </c>
      <c r="K59" s="31"/>
    </row>
    <row r="60" spans="1:11" ht="44.25" customHeight="1" x14ac:dyDescent="0.25">
      <c r="A60" s="9"/>
      <c r="B60" s="7" t="s">
        <v>19</v>
      </c>
      <c r="C60" s="7" t="s">
        <v>59</v>
      </c>
      <c r="D60" s="10">
        <v>0</v>
      </c>
      <c r="E60" s="10">
        <v>0.14499999999999999</v>
      </c>
      <c r="F60" s="10"/>
      <c r="G60" s="10">
        <v>4.8333333333333332E-2</v>
      </c>
      <c r="H60" s="10">
        <v>9893.1171791199995</v>
      </c>
      <c r="I60" s="18">
        <v>1.06</v>
      </c>
      <c r="J60" s="10">
        <v>506.85737014358131</v>
      </c>
      <c r="K60" s="31" t="s">
        <v>71</v>
      </c>
    </row>
    <row r="61" spans="1:11" s="31" customFormat="1" ht="44.25" customHeight="1" x14ac:dyDescent="0.25">
      <c r="A61" s="15" t="s">
        <v>50</v>
      </c>
      <c r="B61" s="16" t="s">
        <v>12</v>
      </c>
      <c r="C61" s="16"/>
      <c r="D61" s="17">
        <v>1</v>
      </c>
      <c r="E61" s="17">
        <v>1</v>
      </c>
      <c r="F61" s="17">
        <v>0</v>
      </c>
      <c r="G61" s="17">
        <v>0.33333333333333331</v>
      </c>
      <c r="H61" s="17" t="s">
        <v>3</v>
      </c>
      <c r="I61" s="30" t="s">
        <v>3</v>
      </c>
      <c r="J61" s="17">
        <v>357.74066139999996</v>
      </c>
    </row>
    <row r="62" spans="1:11" ht="72" customHeight="1" x14ac:dyDescent="0.25">
      <c r="A62" s="35"/>
      <c r="B62" s="7" t="s">
        <v>34</v>
      </c>
      <c r="C62" s="7"/>
      <c r="D62" s="10">
        <v>1</v>
      </c>
      <c r="E62" s="10">
        <v>0</v>
      </c>
      <c r="F62" s="10"/>
      <c r="G62" s="36">
        <v>0.33333333333333331</v>
      </c>
      <c r="H62" s="10">
        <v>1012.47357</v>
      </c>
      <c r="I62" s="18">
        <v>1.06</v>
      </c>
      <c r="J62" s="10">
        <v>357.74066139999996</v>
      </c>
      <c r="K62" s="31" t="s">
        <v>70</v>
      </c>
    </row>
    <row r="63" spans="1:11" ht="72" customHeight="1" x14ac:dyDescent="0.25">
      <c r="A63" s="15" t="s">
        <v>51</v>
      </c>
      <c r="B63" s="16" t="s">
        <v>75</v>
      </c>
      <c r="C63" s="16"/>
      <c r="D63" s="17">
        <v>855.6</v>
      </c>
      <c r="E63" s="17">
        <v>1088.0999999999999</v>
      </c>
      <c r="F63" s="17">
        <v>5245.2</v>
      </c>
      <c r="G63" s="17">
        <v>2396.2999999999997</v>
      </c>
      <c r="H63" s="17" t="s">
        <v>3</v>
      </c>
      <c r="I63" s="17" t="s">
        <v>3</v>
      </c>
      <c r="J63" s="17">
        <v>12837.838122399997</v>
      </c>
    </row>
    <row r="64" spans="1:11" s="42" customFormat="1" ht="72" customHeight="1" x14ac:dyDescent="0.25">
      <c r="A64" s="41"/>
      <c r="B64" s="7" t="s">
        <v>74</v>
      </c>
      <c r="C64" s="7" t="s">
        <v>62</v>
      </c>
      <c r="D64" s="32">
        <v>93</v>
      </c>
      <c r="E64" s="10">
        <v>93</v>
      </c>
      <c r="F64" s="10">
        <v>93</v>
      </c>
      <c r="G64" s="10">
        <v>93</v>
      </c>
      <c r="H64" s="10">
        <v>10.981909999999999</v>
      </c>
      <c r="I64" s="18">
        <v>1.06</v>
      </c>
      <c r="J64" s="10">
        <v>1082.5966877999999</v>
      </c>
    </row>
    <row r="65" spans="1:11" s="42" customFormat="1" ht="72" customHeight="1" x14ac:dyDescent="0.25">
      <c r="A65" s="41"/>
      <c r="B65" s="7" t="s">
        <v>74</v>
      </c>
      <c r="C65" s="7" t="s">
        <v>28</v>
      </c>
      <c r="D65" s="10"/>
      <c r="E65" s="10">
        <v>613.79999999999995</v>
      </c>
      <c r="F65" s="10">
        <v>465</v>
      </c>
      <c r="G65" s="10">
        <v>359.59999999999997</v>
      </c>
      <c r="H65" s="10">
        <v>3.8176700000000001</v>
      </c>
      <c r="I65" s="18">
        <v>1.06</v>
      </c>
      <c r="J65" s="10">
        <v>1455.2041799200001</v>
      </c>
      <c r="K65" s="31"/>
    </row>
    <row r="66" spans="1:11" s="42" customFormat="1" ht="72" customHeight="1" x14ac:dyDescent="0.25">
      <c r="A66" s="41"/>
      <c r="B66" s="7" t="s">
        <v>74</v>
      </c>
      <c r="C66" s="7" t="s">
        <v>63</v>
      </c>
      <c r="D66" s="10"/>
      <c r="E66" s="10"/>
      <c r="F66" s="10">
        <v>93</v>
      </c>
      <c r="G66" s="10">
        <v>31</v>
      </c>
      <c r="H66" s="10">
        <v>10.674059999999999</v>
      </c>
      <c r="I66" s="18">
        <v>1.06</v>
      </c>
      <c r="J66" s="10">
        <v>350.74961159999998</v>
      </c>
      <c r="K66" s="31"/>
    </row>
    <row r="67" spans="1:11" s="42" customFormat="1" ht="72" customHeight="1" x14ac:dyDescent="0.25">
      <c r="A67" s="41"/>
      <c r="B67" s="7" t="s">
        <v>74</v>
      </c>
      <c r="C67" s="7" t="s">
        <v>31</v>
      </c>
      <c r="D67" s="10"/>
      <c r="E67" s="10">
        <v>232.5</v>
      </c>
      <c r="F67" s="10">
        <v>911.4000000000002</v>
      </c>
      <c r="G67" s="10">
        <v>381.3</v>
      </c>
      <c r="H67" s="10">
        <v>6.3664499999999995</v>
      </c>
      <c r="I67" s="18">
        <v>1.06</v>
      </c>
      <c r="J67" s="10">
        <v>2573.1790280999999</v>
      </c>
      <c r="K67" s="31"/>
    </row>
    <row r="68" spans="1:11" s="42" customFormat="1" ht="72" customHeight="1" x14ac:dyDescent="0.25">
      <c r="A68" s="41"/>
      <c r="B68" s="7" t="s">
        <v>73</v>
      </c>
      <c r="C68" s="7" t="s">
        <v>64</v>
      </c>
      <c r="D68" s="10"/>
      <c r="E68" s="10"/>
      <c r="F68" s="10">
        <v>1171.8</v>
      </c>
      <c r="G68" s="10">
        <v>390.59999999999997</v>
      </c>
      <c r="H68" s="10">
        <v>4.59267</v>
      </c>
      <c r="I68" s="18">
        <v>1.06</v>
      </c>
      <c r="J68" s="10">
        <v>1901.5307161200001</v>
      </c>
      <c r="K68" s="31"/>
    </row>
    <row r="69" spans="1:11" s="42" customFormat="1" ht="72" customHeight="1" x14ac:dyDescent="0.25">
      <c r="A69" s="41"/>
      <c r="B69" s="7" t="s">
        <v>73</v>
      </c>
      <c r="C69" s="7" t="s">
        <v>28</v>
      </c>
      <c r="D69" s="10">
        <v>232.5</v>
      </c>
      <c r="E69" s="10"/>
      <c r="F69" s="10">
        <v>930</v>
      </c>
      <c r="G69" s="10">
        <v>387.5</v>
      </c>
      <c r="H69" s="10">
        <v>6.0052700000000003</v>
      </c>
      <c r="I69" s="18">
        <v>1.06</v>
      </c>
      <c r="J69" s="10">
        <v>2466.6646525000001</v>
      </c>
      <c r="K69" s="31"/>
    </row>
    <row r="70" spans="1:11" s="42" customFormat="1" ht="72" customHeight="1" x14ac:dyDescent="0.25">
      <c r="A70" s="41"/>
      <c r="B70" s="7" t="s">
        <v>73</v>
      </c>
      <c r="C70" s="7" t="s">
        <v>66</v>
      </c>
      <c r="D70" s="10"/>
      <c r="E70" s="10"/>
      <c r="F70" s="10">
        <v>744</v>
      </c>
      <c r="G70" s="10">
        <v>248</v>
      </c>
      <c r="H70" s="10">
        <v>3.3336000000000001</v>
      </c>
      <c r="I70" s="18">
        <v>1.06</v>
      </c>
      <c r="J70" s="10">
        <v>876.33676800000001</v>
      </c>
      <c r="K70" s="31"/>
    </row>
    <row r="71" spans="1:11" s="42" customFormat="1" ht="72" customHeight="1" x14ac:dyDescent="0.25">
      <c r="A71" s="41"/>
      <c r="B71" s="7" t="s">
        <v>73</v>
      </c>
      <c r="C71" s="7" t="s">
        <v>31</v>
      </c>
      <c r="D71" s="10">
        <v>148.80000000000001</v>
      </c>
      <c r="E71" s="10">
        <v>148.80000000000001</v>
      </c>
      <c r="F71" s="10">
        <v>465</v>
      </c>
      <c r="G71" s="10">
        <v>254.19999999999996</v>
      </c>
      <c r="H71" s="10">
        <v>4.9247299999999994</v>
      </c>
      <c r="I71" s="18">
        <v>1.06</v>
      </c>
      <c r="J71" s="10">
        <v>1326.9783479599998</v>
      </c>
      <c r="K71" s="31"/>
    </row>
    <row r="72" spans="1:11" s="42" customFormat="1" ht="72" customHeight="1" x14ac:dyDescent="0.25">
      <c r="A72" s="41"/>
      <c r="B72" s="7" t="s">
        <v>73</v>
      </c>
      <c r="C72" s="7" t="s">
        <v>65</v>
      </c>
      <c r="D72" s="10"/>
      <c r="E72" s="10"/>
      <c r="F72" s="10">
        <v>372</v>
      </c>
      <c r="G72" s="10">
        <v>124</v>
      </c>
      <c r="H72" s="10">
        <v>2.7044699999999997</v>
      </c>
      <c r="I72" s="18">
        <v>1.06</v>
      </c>
      <c r="J72" s="10">
        <v>355.47553679999999</v>
      </c>
      <c r="K72" s="31"/>
    </row>
    <row r="73" spans="1:11" ht="72" customHeight="1" x14ac:dyDescent="0.25">
      <c r="A73" s="9"/>
      <c r="B73" s="7" t="s">
        <v>74</v>
      </c>
      <c r="C73" s="7" t="s">
        <v>27</v>
      </c>
      <c r="D73" s="10">
        <v>381.3</v>
      </c>
      <c r="E73" s="10">
        <v>0</v>
      </c>
      <c r="F73" s="10"/>
      <c r="G73" s="10">
        <v>127.10000000000001</v>
      </c>
      <c r="H73" s="11">
        <v>3.3336000000000001</v>
      </c>
      <c r="I73" s="18">
        <v>1.06</v>
      </c>
      <c r="J73" s="10">
        <v>449.12259360000007</v>
      </c>
      <c r="K73" s="31"/>
    </row>
    <row r="74" spans="1:11" ht="33.75" customHeight="1" x14ac:dyDescent="0.25">
      <c r="A74" s="15" t="s">
        <v>52</v>
      </c>
      <c r="B74" s="16" t="s">
        <v>14</v>
      </c>
      <c r="C74" s="16"/>
      <c r="D74" s="17" t="s">
        <v>3</v>
      </c>
      <c r="E74" s="17" t="s">
        <v>3</v>
      </c>
      <c r="F74" s="17" t="s">
        <v>3</v>
      </c>
      <c r="G74" s="29" t="s">
        <v>3</v>
      </c>
      <c r="H74" s="17" t="s">
        <v>3</v>
      </c>
      <c r="I74" s="17" t="s">
        <v>3</v>
      </c>
      <c r="J74" s="17" t="s">
        <v>3</v>
      </c>
    </row>
    <row r="75" spans="1:11" x14ac:dyDescent="0.25">
      <c r="A75" s="9"/>
      <c r="B75" s="7"/>
      <c r="C75" s="7"/>
      <c r="D75" s="21"/>
      <c r="E75" s="21"/>
      <c r="F75" s="21"/>
      <c r="G75" s="22"/>
      <c r="H75" s="23"/>
      <c r="I75" s="21"/>
      <c r="J75" s="21"/>
    </row>
    <row r="76" spans="1:11" x14ac:dyDescent="0.25">
      <c r="A76" s="24"/>
      <c r="B76" s="8"/>
      <c r="C76" s="8"/>
      <c r="D76" s="8"/>
      <c r="E76" s="8"/>
      <c r="F76" s="8"/>
      <c r="G76" s="8"/>
      <c r="H76" s="25"/>
      <c r="I76" s="26"/>
      <c r="J76" s="26"/>
    </row>
    <row r="77" spans="1:11" ht="18" x14ac:dyDescent="0.25">
      <c r="A77" s="24"/>
      <c r="B77" s="27" t="s">
        <v>37</v>
      </c>
      <c r="C77" s="27"/>
      <c r="D77" s="8"/>
      <c r="E77" s="8"/>
      <c r="F77" s="8"/>
      <c r="G77" s="8"/>
      <c r="H77" s="25"/>
      <c r="I77" s="26"/>
      <c r="J77" s="26"/>
    </row>
    <row r="78" spans="1:11" ht="18" x14ac:dyDescent="0.25">
      <c r="A78" s="24"/>
      <c r="B78" s="48" t="s">
        <v>38</v>
      </c>
      <c r="C78" s="48"/>
      <c r="D78" s="48"/>
      <c r="E78" s="48"/>
      <c r="F78" s="48"/>
      <c r="G78" s="48"/>
      <c r="H78" s="48"/>
      <c r="I78" s="48"/>
      <c r="J78" s="48"/>
    </row>
    <row r="79" spans="1:11" ht="18" x14ac:dyDescent="0.25">
      <c r="A79" s="24"/>
      <c r="B79" s="27" t="s">
        <v>39</v>
      </c>
      <c r="C79" s="27"/>
      <c r="D79" s="8"/>
      <c r="E79" s="8"/>
      <c r="F79" s="8"/>
      <c r="G79" s="8"/>
      <c r="H79" s="25"/>
      <c r="I79" s="26"/>
      <c r="J79" s="26"/>
    </row>
    <row r="80" spans="1:11" ht="18" x14ac:dyDescent="0.25">
      <c r="A80" s="24"/>
      <c r="B80" s="27" t="s">
        <v>40</v>
      </c>
      <c r="C80" s="27"/>
      <c r="D80" s="8"/>
      <c r="E80" s="8"/>
      <c r="F80" s="8"/>
      <c r="G80" s="8"/>
      <c r="H80" s="25"/>
      <c r="I80" s="26"/>
      <c r="J80" s="26"/>
    </row>
    <row r="81" spans="1:10" ht="18" x14ac:dyDescent="0.25">
      <c r="A81" s="28"/>
      <c r="B81" s="27" t="s">
        <v>41</v>
      </c>
      <c r="C81" s="27"/>
      <c r="D81" s="8"/>
      <c r="E81" s="8"/>
      <c r="F81" s="8"/>
      <c r="G81" s="8"/>
      <c r="H81" s="25"/>
      <c r="I81" s="26"/>
      <c r="J81" s="26"/>
    </row>
    <row r="82" spans="1:10" ht="18" x14ac:dyDescent="0.25">
      <c r="A82" s="28"/>
      <c r="B82" s="48" t="s">
        <v>42</v>
      </c>
      <c r="C82" s="48"/>
      <c r="D82" s="48"/>
      <c r="E82" s="48"/>
      <c r="F82" s="48"/>
      <c r="G82" s="48"/>
      <c r="H82" s="48"/>
      <c r="I82" s="48"/>
      <c r="J82" s="48"/>
    </row>
    <row r="83" spans="1:10" ht="18" x14ac:dyDescent="0.25">
      <c r="A83" s="28"/>
      <c r="B83" s="27" t="s">
        <v>43</v>
      </c>
      <c r="C83" s="27"/>
      <c r="D83" s="8"/>
      <c r="E83" s="8"/>
      <c r="F83" s="8"/>
      <c r="G83" s="8"/>
      <c r="H83" s="25"/>
      <c r="I83" s="26"/>
      <c r="J83" s="26"/>
    </row>
  </sheetData>
  <mergeCells count="14">
    <mergeCell ref="I8:I9"/>
    <mergeCell ref="J8:J9"/>
    <mergeCell ref="B78:J78"/>
    <mergeCell ref="B82:J82"/>
    <mergeCell ref="A1:J1"/>
    <mergeCell ref="A3:J3"/>
    <mergeCell ref="A4:J4"/>
    <mergeCell ref="A5:J5"/>
    <mergeCell ref="A6:J6"/>
    <mergeCell ref="A8:A9"/>
    <mergeCell ref="B8:B9"/>
    <mergeCell ref="G8:G9"/>
    <mergeCell ref="H8:H9"/>
    <mergeCell ref="D8:F8"/>
  </mergeCells>
  <pageMargins left="0.70866141732283472" right="0.17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39"/>
  <sheetViews>
    <sheetView topLeftCell="A5" workbookViewId="0">
      <selection activeCell="G35" sqref="G35"/>
    </sheetView>
  </sheetViews>
  <sheetFormatPr defaultRowHeight="15.75" x14ac:dyDescent="0.25"/>
  <cols>
    <col min="2" max="2" width="78.25" customWidth="1"/>
  </cols>
  <sheetData>
    <row r="3" spans="2:2" x14ac:dyDescent="0.25">
      <c r="B3" s="43" t="s">
        <v>76</v>
      </c>
    </row>
    <row r="4" spans="2:2" x14ac:dyDescent="0.25">
      <c r="B4" s="43" t="s">
        <v>77</v>
      </c>
    </row>
    <row r="5" spans="2:2" x14ac:dyDescent="0.25">
      <c r="B5" s="43" t="s">
        <v>78</v>
      </c>
    </row>
    <row r="6" spans="2:2" x14ac:dyDescent="0.25">
      <c r="B6" s="43" t="s">
        <v>79</v>
      </c>
    </row>
    <row r="7" spans="2:2" x14ac:dyDescent="0.25">
      <c r="B7" s="43" t="s">
        <v>80</v>
      </c>
    </row>
    <row r="8" spans="2:2" x14ac:dyDescent="0.25">
      <c r="B8" s="43" t="s">
        <v>81</v>
      </c>
    </row>
    <row r="9" spans="2:2" x14ac:dyDescent="0.25">
      <c r="B9" s="43" t="s">
        <v>82</v>
      </c>
    </row>
    <row r="10" spans="2:2" x14ac:dyDescent="0.25">
      <c r="B10" s="43" t="s">
        <v>83</v>
      </c>
    </row>
    <row r="11" spans="2:2" x14ac:dyDescent="0.25">
      <c r="B11" s="43" t="s">
        <v>84</v>
      </c>
    </row>
    <row r="12" spans="2:2" x14ac:dyDescent="0.25">
      <c r="B12" s="43" t="s">
        <v>85</v>
      </c>
    </row>
    <row r="13" spans="2:2" x14ac:dyDescent="0.25">
      <c r="B13" s="43" t="s">
        <v>86</v>
      </c>
    </row>
    <row r="14" spans="2:2" x14ac:dyDescent="0.25">
      <c r="B14" s="43" t="s">
        <v>87</v>
      </c>
    </row>
    <row r="15" spans="2:2" x14ac:dyDescent="0.25">
      <c r="B15" s="43" t="s">
        <v>88</v>
      </c>
    </row>
    <row r="16" spans="2:2" x14ac:dyDescent="0.25">
      <c r="B16" s="43" t="s">
        <v>89</v>
      </c>
    </row>
    <row r="17" spans="1:13" x14ac:dyDescent="0.25">
      <c r="B17" s="43" t="s">
        <v>90</v>
      </c>
    </row>
    <row r="18" spans="1:13" x14ac:dyDescent="0.25">
      <c r="B18" s="43" t="s">
        <v>91</v>
      </c>
      <c r="F18" s="33" t="s">
        <v>97</v>
      </c>
      <c r="K18" s="33" t="s">
        <v>100</v>
      </c>
    </row>
    <row r="19" spans="1:13" x14ac:dyDescent="0.25">
      <c r="B19" s="43" t="s">
        <v>92</v>
      </c>
      <c r="F19" s="33" t="s">
        <v>95</v>
      </c>
      <c r="H19" s="33" t="s">
        <v>96</v>
      </c>
      <c r="K19" s="44" t="s">
        <v>96</v>
      </c>
      <c r="L19" s="33" t="s">
        <v>95</v>
      </c>
    </row>
    <row r="20" spans="1:13" x14ac:dyDescent="0.25">
      <c r="F20" s="33" t="s">
        <v>98</v>
      </c>
      <c r="G20" s="33" t="s">
        <v>99</v>
      </c>
      <c r="K20" s="33" t="s">
        <v>101</v>
      </c>
      <c r="L20" s="33" t="s">
        <v>98</v>
      </c>
    </row>
    <row r="21" spans="1:13" x14ac:dyDescent="0.25">
      <c r="B21" t="s">
        <v>79</v>
      </c>
      <c r="C21">
        <v>1107666.6599999999</v>
      </c>
      <c r="E21">
        <v>0.16</v>
      </c>
      <c r="L21" s="45">
        <f>E21</f>
        <v>0.16</v>
      </c>
      <c r="M21" s="33" t="s">
        <v>103</v>
      </c>
    </row>
    <row r="22" spans="1:13" x14ac:dyDescent="0.25">
      <c r="B22" t="s">
        <v>83</v>
      </c>
      <c r="C22">
        <v>731197.47</v>
      </c>
      <c r="E22">
        <v>0.16</v>
      </c>
      <c r="L22">
        <f>E22</f>
        <v>0.16</v>
      </c>
    </row>
    <row r="23" spans="1:13" x14ac:dyDescent="0.25">
      <c r="B23" t="s">
        <v>76</v>
      </c>
      <c r="C23">
        <v>874174.06</v>
      </c>
      <c r="E23">
        <v>0.1</v>
      </c>
      <c r="F23">
        <f>E23</f>
        <v>0.1</v>
      </c>
    </row>
    <row r="24" spans="1:13" x14ac:dyDescent="0.25">
      <c r="B24" t="s">
        <v>78</v>
      </c>
      <c r="C24">
        <v>849268.04</v>
      </c>
      <c r="E24">
        <v>0.25</v>
      </c>
      <c r="F24">
        <f>E24</f>
        <v>0.25</v>
      </c>
    </row>
    <row r="25" spans="1:13" x14ac:dyDescent="0.25">
      <c r="B25" t="s">
        <v>80</v>
      </c>
      <c r="C25">
        <v>1909685.85</v>
      </c>
      <c r="E25">
        <v>0.41</v>
      </c>
      <c r="G25">
        <f>E25</f>
        <v>0.41</v>
      </c>
    </row>
    <row r="26" spans="1:13" x14ac:dyDescent="0.25">
      <c r="B26" t="s">
        <v>84</v>
      </c>
      <c r="C26">
        <v>919360.14</v>
      </c>
      <c r="E26">
        <v>0.25</v>
      </c>
      <c r="F26">
        <f>E26</f>
        <v>0.25</v>
      </c>
    </row>
    <row r="27" spans="1:13" x14ac:dyDescent="0.25">
      <c r="B27" t="s">
        <v>85</v>
      </c>
      <c r="C27">
        <v>732128.39</v>
      </c>
      <c r="E27">
        <v>0.25</v>
      </c>
      <c r="L27">
        <f>E27</f>
        <v>0.25</v>
      </c>
    </row>
    <row r="28" spans="1:13" x14ac:dyDescent="0.25">
      <c r="A28" s="33" t="s">
        <v>103</v>
      </c>
      <c r="B28" t="s">
        <v>88</v>
      </c>
      <c r="C28">
        <v>470945.9</v>
      </c>
      <c r="E28">
        <v>2.5000000000000001E-2</v>
      </c>
      <c r="K28">
        <f>E28</f>
        <v>2.5000000000000001E-2</v>
      </c>
    </row>
    <row r="29" spans="1:13" x14ac:dyDescent="0.25">
      <c r="B29" t="s">
        <v>89</v>
      </c>
      <c r="C29">
        <v>468762.38</v>
      </c>
      <c r="E29">
        <v>6.3E-2</v>
      </c>
      <c r="H29">
        <f>E29</f>
        <v>6.3E-2</v>
      </c>
    </row>
    <row r="30" spans="1:13" x14ac:dyDescent="0.25">
      <c r="B30" t="s">
        <v>93</v>
      </c>
      <c r="C30">
        <v>834584.45</v>
      </c>
      <c r="E30">
        <v>0.16</v>
      </c>
      <c r="F30">
        <f>E30</f>
        <v>0.16</v>
      </c>
    </row>
    <row r="31" spans="1:13" x14ac:dyDescent="0.25">
      <c r="B31" t="s">
        <v>81</v>
      </c>
      <c r="C31">
        <v>715652.49</v>
      </c>
      <c r="E31">
        <v>0.1</v>
      </c>
      <c r="F31">
        <f>E31</f>
        <v>0.1</v>
      </c>
    </row>
    <row r="32" spans="1:13" x14ac:dyDescent="0.25">
      <c r="B32" t="s">
        <v>94</v>
      </c>
      <c r="C32">
        <v>1205273.72</v>
      </c>
      <c r="E32">
        <v>0.16</v>
      </c>
      <c r="F32">
        <f>E32</f>
        <v>0.16</v>
      </c>
    </row>
    <row r="33" spans="2:12" x14ac:dyDescent="0.25">
      <c r="F33">
        <f>SUM(F21:F32)</f>
        <v>1.02</v>
      </c>
      <c r="G33">
        <f t="shared" ref="G33:H33" si="0">SUM(G21:G32)</f>
        <v>0.41</v>
      </c>
      <c r="H33">
        <f t="shared" si="0"/>
        <v>6.3E-2</v>
      </c>
      <c r="K33">
        <f>SUM(K21:K32)</f>
        <v>2.5000000000000001E-2</v>
      </c>
      <c r="L33">
        <f>SUM(L21:L32)</f>
        <v>0.57000000000000006</v>
      </c>
    </row>
    <row r="34" spans="2:12" x14ac:dyDescent="0.25">
      <c r="D34">
        <f>SUM(F34:L34)</f>
        <v>1941.8400000000001</v>
      </c>
      <c r="F34">
        <f>F33*1000*0.93</f>
        <v>948.6</v>
      </c>
      <c r="G34">
        <f>G33*1000*0.93</f>
        <v>381.3</v>
      </c>
      <c r="H34">
        <f t="shared" ref="H34" si="1">H33*1000*0.93</f>
        <v>58.59</v>
      </c>
      <c r="K34">
        <f>K33*1000*0.93</f>
        <v>23.25</v>
      </c>
      <c r="L34">
        <f>L33*1000*0.93</f>
        <v>530.10000000000014</v>
      </c>
    </row>
    <row r="36" spans="2:12" x14ac:dyDescent="0.25">
      <c r="D36">
        <v>1737.24</v>
      </c>
    </row>
    <row r="37" spans="2:12" x14ac:dyDescent="0.25">
      <c r="D37">
        <f>D34-D36</f>
        <v>204.60000000000014</v>
      </c>
    </row>
    <row r="38" spans="2:12" x14ac:dyDescent="0.25">
      <c r="D38">
        <f>D37/0.93</f>
        <v>220.00000000000014</v>
      </c>
    </row>
    <row r="39" spans="2:12" x14ac:dyDescent="0.25">
      <c r="B39" t="s">
        <v>102</v>
      </c>
      <c r="C39">
        <v>1118597.24</v>
      </c>
      <c r="E39">
        <v>0.63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389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Лист1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ФедороваОМ</dc:creator>
  <cp:lastModifiedBy>Курочкина Мария Михайловна</cp:lastModifiedBy>
  <cp:revision>62</cp:revision>
  <cp:lastPrinted>2021-02-24T10:31:13Z</cp:lastPrinted>
  <dcterms:created xsi:type="dcterms:W3CDTF">2009-07-27T07:10:26Z</dcterms:created>
  <dcterms:modified xsi:type="dcterms:W3CDTF">2023-02-27T10:57:10Z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Datanium</vt:lpwstr>
  </property>
  <property fmtid="{D5CDD505-2E9C-101B-9397-08002B2CF9AE}" pid="4" name="DocSecurity">
    <vt:r8>0</vt:r8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